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Objects="placeholders" codeName="ThisWorkbook" defaultThemeVersion="124226"/>
  <bookViews>
    <workbookView xWindow="600" yWindow="60" windowWidth="15480" windowHeight="11640"/>
  </bookViews>
  <sheets>
    <sheet name="3月大会・練習会" sheetId="6" r:id="rId1"/>
    <sheet name="価格表" sheetId="2" r:id="rId2"/>
    <sheet name="計算用" sheetId="7" r:id="rId3"/>
    <sheet name="table" sheetId="5" r:id="rId4"/>
  </sheets>
  <definedNames>
    <definedName name="_xlnm.Print_Area" localSheetId="0">'3月大会・練習会'!$A$1:$X$67</definedName>
    <definedName name="リフト代">価格表!$A$21:$B$24</definedName>
    <definedName name="ルーム料金">価格表!$A$14:$D$16</definedName>
    <definedName name="判別指標" localSheetId="0">'3月大会・練習会'!$E$69:$E$81</definedName>
    <definedName name="部屋プラン">価格表!$A$14:$D$18</definedName>
  </definedNames>
  <calcPr calcId="125725"/>
</workbook>
</file>

<file path=xl/calcChain.xml><?xml version="1.0" encoding="utf-8"?>
<calcChain xmlns="http://schemas.openxmlformats.org/spreadsheetml/2006/main">
  <c r="W65" i="6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R65" i="7"/>
  <c r="Q65"/>
  <c r="P65"/>
  <c r="O65"/>
  <c r="M65"/>
  <c r="L65"/>
  <c r="K65"/>
  <c r="J65"/>
  <c r="I65"/>
  <c r="H65"/>
  <c r="B65"/>
  <c r="E65" s="1"/>
  <c r="A65"/>
  <c r="R64"/>
  <c r="Q64"/>
  <c r="P64"/>
  <c r="O64"/>
  <c r="M64"/>
  <c r="L64"/>
  <c r="K64"/>
  <c r="J64"/>
  <c r="I64"/>
  <c r="H64"/>
  <c r="B64"/>
  <c r="C64" s="1"/>
  <c r="A64"/>
  <c r="R63"/>
  <c r="Q63"/>
  <c r="P63"/>
  <c r="O63"/>
  <c r="M63"/>
  <c r="L63"/>
  <c r="K63"/>
  <c r="J63"/>
  <c r="I63"/>
  <c r="H63"/>
  <c r="B63"/>
  <c r="C63" s="1"/>
  <c r="A63"/>
  <c r="R62"/>
  <c r="Q62"/>
  <c r="P62"/>
  <c r="O62"/>
  <c r="M62"/>
  <c r="L62"/>
  <c r="K62"/>
  <c r="J62"/>
  <c r="I62"/>
  <c r="H62"/>
  <c r="C62"/>
  <c r="B62"/>
  <c r="E62" s="1"/>
  <c r="A62"/>
  <c r="R61"/>
  <c r="Q61"/>
  <c r="P61"/>
  <c r="O61"/>
  <c r="M61"/>
  <c r="L61"/>
  <c r="K61"/>
  <c r="J61"/>
  <c r="I61"/>
  <c r="H61"/>
  <c r="B61"/>
  <c r="E61" s="1"/>
  <c r="A61"/>
  <c r="R60"/>
  <c r="Q60"/>
  <c r="P60"/>
  <c r="O60"/>
  <c r="M60"/>
  <c r="L60"/>
  <c r="K60"/>
  <c r="J60"/>
  <c r="I60"/>
  <c r="H60"/>
  <c r="B60"/>
  <c r="C60" s="1"/>
  <c r="A60"/>
  <c r="R59"/>
  <c r="Q59"/>
  <c r="P59"/>
  <c r="O59"/>
  <c r="M59"/>
  <c r="L59"/>
  <c r="K59"/>
  <c r="J59"/>
  <c r="I59"/>
  <c r="H59"/>
  <c r="B59"/>
  <c r="C59" s="1"/>
  <c r="A59"/>
  <c r="R58"/>
  <c r="Q58"/>
  <c r="P58"/>
  <c r="O58"/>
  <c r="M58"/>
  <c r="L58"/>
  <c r="K58"/>
  <c r="J58"/>
  <c r="I58"/>
  <c r="H58"/>
  <c r="B58"/>
  <c r="E58" s="1"/>
  <c r="A58"/>
  <c r="R57"/>
  <c r="Q57"/>
  <c r="P57"/>
  <c r="O57"/>
  <c r="M57"/>
  <c r="L57"/>
  <c r="K57"/>
  <c r="J57"/>
  <c r="I57"/>
  <c r="H57"/>
  <c r="B57"/>
  <c r="E57" s="1"/>
  <c r="A57"/>
  <c r="R56"/>
  <c r="Q56"/>
  <c r="P56"/>
  <c r="O56"/>
  <c r="M56"/>
  <c r="L56"/>
  <c r="K56"/>
  <c r="J56"/>
  <c r="I56"/>
  <c r="H56"/>
  <c r="B56"/>
  <c r="C56" s="1"/>
  <c r="A56"/>
  <c r="R55"/>
  <c r="Q55"/>
  <c r="P55"/>
  <c r="O55"/>
  <c r="M55"/>
  <c r="L55"/>
  <c r="K55"/>
  <c r="J55"/>
  <c r="I55"/>
  <c r="H55"/>
  <c r="B55"/>
  <c r="C55" s="1"/>
  <c r="A55"/>
  <c r="R54"/>
  <c r="Q54"/>
  <c r="P54"/>
  <c r="O54"/>
  <c r="M54"/>
  <c r="L54"/>
  <c r="K54"/>
  <c r="J54"/>
  <c r="I54"/>
  <c r="H54"/>
  <c r="B54"/>
  <c r="E54" s="1"/>
  <c r="A54"/>
  <c r="R53"/>
  <c r="Q53"/>
  <c r="P53"/>
  <c r="O53"/>
  <c r="M53"/>
  <c r="L53"/>
  <c r="K53"/>
  <c r="J53"/>
  <c r="I53"/>
  <c r="H53"/>
  <c r="B53"/>
  <c r="E53" s="1"/>
  <c r="A53"/>
  <c r="R52"/>
  <c r="Q52"/>
  <c r="P52"/>
  <c r="O52"/>
  <c r="M52"/>
  <c r="L52"/>
  <c r="K52"/>
  <c r="J52"/>
  <c r="I52"/>
  <c r="H52"/>
  <c r="B52"/>
  <c r="C52" s="1"/>
  <c r="A52"/>
  <c r="R51"/>
  <c r="Q51"/>
  <c r="P51"/>
  <c r="O51"/>
  <c r="M51"/>
  <c r="L51"/>
  <c r="K51"/>
  <c r="J51"/>
  <c r="I51"/>
  <c r="H51"/>
  <c r="B51"/>
  <c r="C51" s="1"/>
  <c r="A51"/>
  <c r="R50"/>
  <c r="Q50"/>
  <c r="P50"/>
  <c r="O50"/>
  <c r="M50"/>
  <c r="L50"/>
  <c r="K50"/>
  <c r="J50"/>
  <c r="I50"/>
  <c r="H50"/>
  <c r="B50"/>
  <c r="E50" s="1"/>
  <c r="A50"/>
  <c r="R49"/>
  <c r="Q49"/>
  <c r="P49"/>
  <c r="O49"/>
  <c r="M49"/>
  <c r="L49"/>
  <c r="K49"/>
  <c r="J49"/>
  <c r="I49"/>
  <c r="H49"/>
  <c r="C49"/>
  <c r="B49"/>
  <c r="E49" s="1"/>
  <c r="A49"/>
  <c r="R48"/>
  <c r="Q48"/>
  <c r="P48"/>
  <c r="O48"/>
  <c r="M48"/>
  <c r="L48"/>
  <c r="K48"/>
  <c r="J48"/>
  <c r="I48"/>
  <c r="H48"/>
  <c r="B48"/>
  <c r="C48" s="1"/>
  <c r="A48"/>
  <c r="R47"/>
  <c r="Q47"/>
  <c r="P47"/>
  <c r="O47"/>
  <c r="T47" s="1"/>
  <c r="V47" i="6" s="1"/>
  <c r="M47" i="7"/>
  <c r="L47"/>
  <c r="K47"/>
  <c r="J47"/>
  <c r="I47"/>
  <c r="H47"/>
  <c r="B47"/>
  <c r="C47" s="1"/>
  <c r="A47"/>
  <c r="R46"/>
  <c r="Q46"/>
  <c r="P46"/>
  <c r="O46"/>
  <c r="M46"/>
  <c r="L46"/>
  <c r="K46"/>
  <c r="J46"/>
  <c r="I46"/>
  <c r="H46"/>
  <c r="B46"/>
  <c r="E46" s="1"/>
  <c r="A46"/>
  <c r="R45"/>
  <c r="Q45"/>
  <c r="P45"/>
  <c r="O45"/>
  <c r="M45"/>
  <c r="L45"/>
  <c r="K45"/>
  <c r="J45"/>
  <c r="I45"/>
  <c r="H45"/>
  <c r="B45"/>
  <c r="E45" s="1"/>
  <c r="A45"/>
  <c r="G65" i="6"/>
  <c r="D65" i="7" s="1"/>
  <c r="G64" i="6"/>
  <c r="D64" i="7" s="1"/>
  <c r="G63" i="6"/>
  <c r="F63" i="7" s="1"/>
  <c r="G62" i="6"/>
  <c r="D62" i="7" s="1"/>
  <c r="G61" i="6"/>
  <c r="D61" i="7" s="1"/>
  <c r="G60" i="6"/>
  <c r="D60" i="7" s="1"/>
  <c r="G59" i="6"/>
  <c r="F59" i="7" s="1"/>
  <c r="G58" i="6"/>
  <c r="D58" i="7" s="1"/>
  <c r="G57" i="6"/>
  <c r="D57" i="7" s="1"/>
  <c r="G56" i="6"/>
  <c r="D56" i="7" s="1"/>
  <c r="G55" i="6"/>
  <c r="F55" i="7" s="1"/>
  <c r="G54" i="6"/>
  <c r="D54" i="7" s="1"/>
  <c r="G53" i="6"/>
  <c r="D53" i="7" s="1"/>
  <c r="G52" i="6"/>
  <c r="D52" i="7" s="1"/>
  <c r="G51" i="6"/>
  <c r="F51" i="7" s="1"/>
  <c r="G50" i="6"/>
  <c r="F50" i="7" s="1"/>
  <c r="G49" i="6"/>
  <c r="D49" i="7" s="1"/>
  <c r="G48" i="6"/>
  <c r="D48" i="7" s="1"/>
  <c r="G47" i="6"/>
  <c r="F47" i="7" s="1"/>
  <c r="G46" i="6"/>
  <c r="F46" i="7" s="1"/>
  <c r="G45" i="6"/>
  <c r="D45" i="7" s="1"/>
  <c r="G44" i="6"/>
  <c r="H44" s="1"/>
  <c r="G43"/>
  <c r="D43" i="7" s="1"/>
  <c r="G42" i="6"/>
  <c r="F42" i="7" s="1"/>
  <c r="G41" i="6"/>
  <c r="F41" i="7" s="1"/>
  <c r="G40" i="6"/>
  <c r="F40" i="7" s="1"/>
  <c r="G39" i="6"/>
  <c r="D39" i="7" s="1"/>
  <c r="G38" i="6"/>
  <c r="D38" i="7" s="1"/>
  <c r="G37" i="6"/>
  <c r="F37" i="7" s="1"/>
  <c r="G36" i="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D28" i="7" s="1"/>
  <c r="G27" i="6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Q44" i="7"/>
  <c r="P44"/>
  <c r="O44"/>
  <c r="Q43"/>
  <c r="P43"/>
  <c r="O43"/>
  <c r="Q42"/>
  <c r="P42"/>
  <c r="O42"/>
  <c r="Q41"/>
  <c r="P41"/>
  <c r="O41"/>
  <c r="Q40"/>
  <c r="P40"/>
  <c r="O40"/>
  <c r="Q39"/>
  <c r="P39"/>
  <c r="O39"/>
  <c r="Q38"/>
  <c r="P38"/>
  <c r="O38"/>
  <c r="Q37"/>
  <c r="P37"/>
  <c r="O37"/>
  <c r="Q36"/>
  <c r="P36"/>
  <c r="O36"/>
  <c r="Q35"/>
  <c r="P35"/>
  <c r="O35"/>
  <c r="P34"/>
  <c r="O34"/>
  <c r="Q33"/>
  <c r="O33"/>
  <c r="P32"/>
  <c r="P31"/>
  <c r="P29"/>
  <c r="O29"/>
  <c r="Q28"/>
  <c r="P28"/>
  <c r="O28"/>
  <c r="Q27"/>
  <c r="P27"/>
  <c r="O27"/>
  <c r="Q26"/>
  <c r="O26"/>
  <c r="Q25"/>
  <c r="P25"/>
  <c r="O25"/>
  <c r="Q24"/>
  <c r="P24"/>
  <c r="O24"/>
  <c r="Q23"/>
  <c r="P23"/>
  <c r="O23"/>
  <c r="Q22"/>
  <c r="O22"/>
  <c r="Q21"/>
  <c r="O21"/>
  <c r="Q20"/>
  <c r="P20"/>
  <c r="O20"/>
  <c r="Q19"/>
  <c r="P19"/>
  <c r="O19"/>
  <c r="Q18"/>
  <c r="P18"/>
  <c r="O18"/>
  <c r="Q17"/>
  <c r="P17"/>
  <c r="O17"/>
  <c r="O16"/>
  <c r="P15"/>
  <c r="P30"/>
  <c r="R44"/>
  <c r="R43"/>
  <c r="R42"/>
  <c r="R41"/>
  <c r="R40"/>
  <c r="R39"/>
  <c r="R38"/>
  <c r="R37"/>
  <c r="R36"/>
  <c r="R35"/>
  <c r="R34"/>
  <c r="R33"/>
  <c r="R32"/>
  <c r="Q32" s="1"/>
  <c r="R31"/>
  <c r="Q31" s="1"/>
  <c r="R30"/>
  <c r="R29"/>
  <c r="Q29" s="1"/>
  <c r="R28"/>
  <c r="R27"/>
  <c r="R26"/>
  <c r="P26" s="1"/>
  <c r="R25"/>
  <c r="R24"/>
  <c r="R23"/>
  <c r="R22"/>
  <c r="P22" s="1"/>
  <c r="R21"/>
  <c r="P21" s="1"/>
  <c r="R20"/>
  <c r="R19"/>
  <c r="R18"/>
  <c r="R17"/>
  <c r="R16"/>
  <c r="P16" s="1"/>
  <c r="R15"/>
  <c r="M44"/>
  <c r="L44"/>
  <c r="K44"/>
  <c r="J44"/>
  <c r="I44"/>
  <c r="H44"/>
  <c r="M43"/>
  <c r="L43"/>
  <c r="K43"/>
  <c r="J43"/>
  <c r="I43"/>
  <c r="H43"/>
  <c r="M42"/>
  <c r="L42"/>
  <c r="K42"/>
  <c r="J42"/>
  <c r="I42"/>
  <c r="H42"/>
  <c r="M41"/>
  <c r="L41"/>
  <c r="K41"/>
  <c r="J41"/>
  <c r="I41"/>
  <c r="H41"/>
  <c r="M40"/>
  <c r="L40"/>
  <c r="K40"/>
  <c r="J40"/>
  <c r="I40"/>
  <c r="H40"/>
  <c r="M39"/>
  <c r="L39"/>
  <c r="K39"/>
  <c r="J39"/>
  <c r="I39"/>
  <c r="H39"/>
  <c r="M38"/>
  <c r="L38"/>
  <c r="K38"/>
  <c r="J38"/>
  <c r="I38"/>
  <c r="H38"/>
  <c r="M37"/>
  <c r="L37"/>
  <c r="K37"/>
  <c r="J37"/>
  <c r="I37"/>
  <c r="H37"/>
  <c r="M36"/>
  <c r="L36"/>
  <c r="K36"/>
  <c r="J36"/>
  <c r="I36"/>
  <c r="H36"/>
  <c r="M35"/>
  <c r="L35"/>
  <c r="K35"/>
  <c r="J35"/>
  <c r="I35"/>
  <c r="H35"/>
  <c r="M34"/>
  <c r="L34"/>
  <c r="K34"/>
  <c r="J34"/>
  <c r="I34"/>
  <c r="H34"/>
  <c r="M33"/>
  <c r="L33"/>
  <c r="K33"/>
  <c r="J33"/>
  <c r="I33"/>
  <c r="H33"/>
  <c r="M32"/>
  <c r="L32"/>
  <c r="K32"/>
  <c r="J32"/>
  <c r="I32"/>
  <c r="H32"/>
  <c r="M31"/>
  <c r="L31"/>
  <c r="K31"/>
  <c r="I31"/>
  <c r="H31"/>
  <c r="L30"/>
  <c r="K30"/>
  <c r="J30"/>
  <c r="H30"/>
  <c r="L29"/>
  <c r="K29"/>
  <c r="J29"/>
  <c r="I29"/>
  <c r="H29"/>
  <c r="L28"/>
  <c r="K28"/>
  <c r="J28"/>
  <c r="H28"/>
  <c r="M27"/>
  <c r="L27"/>
  <c r="K27"/>
  <c r="J27"/>
  <c r="I27"/>
  <c r="H27"/>
  <c r="M26"/>
  <c r="L26"/>
  <c r="K26"/>
  <c r="J26"/>
  <c r="I26"/>
  <c r="H26"/>
  <c r="M25"/>
  <c r="L25"/>
  <c r="K25"/>
  <c r="J25"/>
  <c r="I25"/>
  <c r="H25"/>
  <c r="M24"/>
  <c r="L24"/>
  <c r="K24"/>
  <c r="J24"/>
  <c r="I24"/>
  <c r="H24"/>
  <c r="M23"/>
  <c r="L23"/>
  <c r="K23"/>
  <c r="J23"/>
  <c r="I23"/>
  <c r="H23"/>
  <c r="M22"/>
  <c r="L22"/>
  <c r="K22"/>
  <c r="J22"/>
  <c r="I22"/>
  <c r="H22"/>
  <c r="M21"/>
  <c r="L21"/>
  <c r="K21"/>
  <c r="J21"/>
  <c r="I21"/>
  <c r="H21"/>
  <c r="M20"/>
  <c r="L20"/>
  <c r="K20"/>
  <c r="J20"/>
  <c r="I20"/>
  <c r="H20"/>
  <c r="M19"/>
  <c r="L19"/>
  <c r="K19"/>
  <c r="J19"/>
  <c r="I19"/>
  <c r="H19"/>
  <c r="M18"/>
  <c r="L18"/>
  <c r="K18"/>
  <c r="J18"/>
  <c r="I18"/>
  <c r="H18"/>
  <c r="M17"/>
  <c r="L17"/>
  <c r="K17"/>
  <c r="J17"/>
  <c r="I17"/>
  <c r="H17"/>
  <c r="M16"/>
  <c r="L16"/>
  <c r="K16"/>
  <c r="J16"/>
  <c r="I16"/>
  <c r="H16"/>
  <c r="M15"/>
  <c r="L15"/>
  <c r="K15"/>
  <c r="H15"/>
  <c r="F13"/>
  <c r="E13"/>
  <c r="D13"/>
  <c r="C13"/>
  <c r="F39"/>
  <c r="G15" i="6"/>
  <c r="D15" i="7" s="1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A16"/>
  <c r="B15"/>
  <c r="A15"/>
  <c r="F7" i="2"/>
  <c r="E7"/>
  <c r="D7"/>
  <c r="C7"/>
  <c r="B7"/>
  <c r="G72" i="5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S66" i="6"/>
  <c r="R66"/>
  <c r="Q66"/>
  <c r="O66"/>
  <c r="N66"/>
  <c r="M66"/>
  <c r="L66"/>
  <c r="K66"/>
  <c r="J66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D42" i="7" l="1"/>
  <c r="Q16"/>
  <c r="D24"/>
  <c r="D44"/>
  <c r="D46"/>
  <c r="F52"/>
  <c r="F60"/>
  <c r="F43"/>
  <c r="H37" i="6"/>
  <c r="H39"/>
  <c r="H41"/>
  <c r="H43"/>
  <c r="H45"/>
  <c r="H47"/>
  <c r="H49"/>
  <c r="H51"/>
  <c r="H53"/>
  <c r="H55"/>
  <c r="H57"/>
  <c r="H59"/>
  <c r="H61"/>
  <c r="H64"/>
  <c r="C45" i="7"/>
  <c r="C50"/>
  <c r="F57"/>
  <c r="N62"/>
  <c r="P62" i="6" s="1"/>
  <c r="F56" i="7"/>
  <c r="D40"/>
  <c r="F44"/>
  <c r="H28" i="6"/>
  <c r="H38"/>
  <c r="H40"/>
  <c r="H42"/>
  <c r="H46"/>
  <c r="H48"/>
  <c r="H50"/>
  <c r="H52"/>
  <c r="H54"/>
  <c r="H56"/>
  <c r="H58"/>
  <c r="H60"/>
  <c r="D47" i="7"/>
  <c r="F53"/>
  <c r="F61"/>
  <c r="F64"/>
  <c r="D37"/>
  <c r="D41"/>
  <c r="F45"/>
  <c r="E47"/>
  <c r="N50"/>
  <c r="P50" i="6" s="1"/>
  <c r="D51" i="7"/>
  <c r="C54"/>
  <c r="G54" s="1"/>
  <c r="I54" i="6" s="1"/>
  <c r="C58" i="7"/>
  <c r="G58" s="1"/>
  <c r="I58" i="6" s="1"/>
  <c r="F49" i="7"/>
  <c r="T19"/>
  <c r="V19" i="6" s="1"/>
  <c r="T23" i="7"/>
  <c r="V23" i="6" s="1"/>
  <c r="C46" i="7"/>
  <c r="G46" s="1"/>
  <c r="I46" i="6" s="1"/>
  <c r="T49" i="7"/>
  <c r="V49" i="6" s="1"/>
  <c r="N54" i="7"/>
  <c r="P54" i="6" s="1"/>
  <c r="D55" i="7"/>
  <c r="G55" s="1"/>
  <c r="I55" i="6" s="1"/>
  <c r="N58" i="7"/>
  <c r="P58" i="6" s="1"/>
  <c r="D59" i="7"/>
  <c r="G59" s="1"/>
  <c r="I59" i="6" s="1"/>
  <c r="F48" i="7"/>
  <c r="F54"/>
  <c r="F58"/>
  <c r="N59"/>
  <c r="P59" i="6" s="1"/>
  <c r="N60" i="7"/>
  <c r="P60" i="6" s="1"/>
  <c r="T60" i="7"/>
  <c r="V60" i="6" s="1"/>
  <c r="F62" i="7"/>
  <c r="T64"/>
  <c r="V64" i="6" s="1"/>
  <c r="F65" i="7"/>
  <c r="F38"/>
  <c r="H63" i="6"/>
  <c r="H65"/>
  <c r="N45" i="7"/>
  <c r="P45" i="6" s="1"/>
  <c r="T45" i="7"/>
  <c r="V45" i="6" s="1"/>
  <c r="T46" i="7"/>
  <c r="V46" i="6" s="1"/>
  <c r="G48" i="7"/>
  <c r="I48" i="6" s="1"/>
  <c r="N49" i="7"/>
  <c r="P49" i="6" s="1"/>
  <c r="D50" i="7"/>
  <c r="G50" s="1"/>
  <c r="I50" i="6" s="1"/>
  <c r="E51" i="7"/>
  <c r="T51"/>
  <c r="V51" i="6" s="1"/>
  <c r="C53" i="7"/>
  <c r="G53" s="1"/>
  <c r="I53" i="6" s="1"/>
  <c r="E55" i="7"/>
  <c r="T55"/>
  <c r="V55" i="6" s="1"/>
  <c r="C57" i="7"/>
  <c r="G57" s="1"/>
  <c r="E59"/>
  <c r="T59"/>
  <c r="V59" i="6" s="1"/>
  <c r="C61" i="7"/>
  <c r="G61" s="1"/>
  <c r="I61" i="6" s="1"/>
  <c r="E63" i="7"/>
  <c r="T63"/>
  <c r="V63" i="6" s="1"/>
  <c r="C65" i="7"/>
  <c r="G65" s="1"/>
  <c r="I65" i="6" s="1"/>
  <c r="G45" i="7"/>
  <c r="I45" i="6" s="1"/>
  <c r="G49" i="7"/>
  <c r="I49" i="6" s="1"/>
  <c r="G62" i="7"/>
  <c r="I62" i="6" s="1"/>
  <c r="D63" i="7"/>
  <c r="N46"/>
  <c r="P46" i="6" s="1"/>
  <c r="G51" i="7"/>
  <c r="I51" i="6" s="1"/>
  <c r="N51" i="7"/>
  <c r="P51" i="6" s="1"/>
  <c r="N52" i="7"/>
  <c r="P52" i="6" s="1"/>
  <c r="T52" i="7"/>
  <c r="V52" i="6" s="1"/>
  <c r="N55" i="7"/>
  <c r="P55" i="6" s="1"/>
  <c r="N56" i="7"/>
  <c r="P56" i="6" s="1"/>
  <c r="T56" i="7"/>
  <c r="V56" i="6" s="1"/>
  <c r="T58" i="7"/>
  <c r="V58" i="6" s="1"/>
  <c r="G63" i="7"/>
  <c r="I63" i="6" s="1"/>
  <c r="N63" i="7"/>
  <c r="P63" i="6" s="1"/>
  <c r="N64" i="7"/>
  <c r="P64" i="6" s="1"/>
  <c r="N65" i="7"/>
  <c r="P65" i="6" s="1"/>
  <c r="G47" i="7"/>
  <c r="I47" i="6" s="1"/>
  <c r="N47" i="7"/>
  <c r="P47" i="6" s="1"/>
  <c r="N48" i="7"/>
  <c r="P48" i="6" s="1"/>
  <c r="T48" i="7"/>
  <c r="V48" i="6" s="1"/>
  <c r="T50" i="7"/>
  <c r="V50" i="6" s="1"/>
  <c r="G52" i="7"/>
  <c r="I52" i="6" s="1"/>
  <c r="N53" i="7"/>
  <c r="P53" i="6" s="1"/>
  <c r="T53" i="7"/>
  <c r="V53" i="6" s="1"/>
  <c r="T54" i="7"/>
  <c r="V54" i="6" s="1"/>
  <c r="G56" i="7"/>
  <c r="I56" i="6" s="1"/>
  <c r="N57" i="7"/>
  <c r="P57" i="6" s="1"/>
  <c r="T57" i="7"/>
  <c r="V57" i="6" s="1"/>
  <c r="G60" i="7"/>
  <c r="I60" i="6" s="1"/>
  <c r="N61" i="7"/>
  <c r="P61" i="6" s="1"/>
  <c r="T61" i="7"/>
  <c r="V61" i="6" s="1"/>
  <c r="T62" i="7"/>
  <c r="V62" i="6" s="1"/>
  <c r="G64" i="7"/>
  <c r="I64" i="6" s="1"/>
  <c r="T65" i="7"/>
  <c r="V65" i="6" s="1"/>
  <c r="E48" i="7"/>
  <c r="E64"/>
  <c r="E52"/>
  <c r="E56"/>
  <c r="E60"/>
  <c r="H62" i="6"/>
  <c r="I57"/>
  <c r="T27" i="7"/>
  <c r="V27" i="6" s="1"/>
  <c r="T38" i="7"/>
  <c r="V38" i="6" s="1"/>
  <c r="T42" i="7"/>
  <c r="V42" i="6" s="1"/>
  <c r="T17" i="7"/>
  <c r="V17" i="6" s="1"/>
  <c r="T21" i="7"/>
  <c r="V21" i="6" s="1"/>
  <c r="T25" i="7"/>
  <c r="V25" i="6" s="1"/>
  <c r="T29" i="7"/>
  <c r="V29" i="6" s="1"/>
  <c r="T35" i="7"/>
  <c r="V35" i="6" s="1"/>
  <c r="T39" i="7"/>
  <c r="V39" i="6" s="1"/>
  <c r="T43" i="7"/>
  <c r="V43" i="6" s="1"/>
  <c r="T22" i="7"/>
  <c r="V22" i="6" s="1"/>
  <c r="T26" i="7"/>
  <c r="V26" i="6" s="1"/>
  <c r="T16" i="7"/>
  <c r="V16" i="6" s="1"/>
  <c r="T20" i="7"/>
  <c r="V20" i="6" s="1"/>
  <c r="T24" i="7"/>
  <c r="V24" i="6" s="1"/>
  <c r="T28" i="7"/>
  <c r="V28" i="6" s="1"/>
  <c r="T18" i="7"/>
  <c r="V18" i="6" s="1"/>
  <c r="T36" i="7"/>
  <c r="V36" i="6" s="1"/>
  <c r="T37" i="7"/>
  <c r="V37" i="6" s="1"/>
  <c r="T40" i="7"/>
  <c r="V40" i="6" s="1"/>
  <c r="T41" i="7"/>
  <c r="V41" i="6" s="1"/>
  <c r="T44" i="7"/>
  <c r="V44" i="6" s="1"/>
  <c r="D19" i="7"/>
  <c r="E44"/>
  <c r="N38"/>
  <c r="P38" i="6" s="1"/>
  <c r="N41" i="7"/>
  <c r="P41" i="6" s="1"/>
  <c r="N42" i="7"/>
  <c r="P42" i="6" s="1"/>
  <c r="W42" s="1"/>
  <c r="F36" i="7"/>
  <c r="N17"/>
  <c r="P17" i="6" s="1"/>
  <c r="N22" i="7"/>
  <c r="P22" i="6" s="1"/>
  <c r="N25" i="7"/>
  <c r="P25" i="6" s="1"/>
  <c r="N33" i="7"/>
  <c r="P33" i="6" s="1"/>
  <c r="N34" i="7"/>
  <c r="P34" i="6" s="1"/>
  <c r="N37" i="7"/>
  <c r="P37" i="6" s="1"/>
  <c r="N39" i="7"/>
  <c r="P39" i="6" s="1"/>
  <c r="F24" i="7"/>
  <c r="N16"/>
  <c r="P16" i="6" s="1"/>
  <c r="N19" i="7"/>
  <c r="P19" i="6" s="1"/>
  <c r="N20" i="7"/>
  <c r="P20" i="6" s="1"/>
  <c r="N23" i="7"/>
  <c r="P23" i="6" s="1"/>
  <c r="N24" i="7"/>
  <c r="P24" i="6" s="1"/>
  <c r="N27" i="7"/>
  <c r="P27" i="6" s="1"/>
  <c r="N32" i="7"/>
  <c r="P32" i="6" s="1"/>
  <c r="N35" i="7"/>
  <c r="P35" i="6" s="1"/>
  <c r="W35" s="1"/>
  <c r="N36" i="7"/>
  <c r="P36" i="6" s="1"/>
  <c r="F20" i="7"/>
  <c r="N18"/>
  <c r="P18" i="6" s="1"/>
  <c r="N21" i="7"/>
  <c r="P21" i="6" s="1"/>
  <c r="N26" i="7"/>
  <c r="P26" i="6" s="1"/>
  <c r="F26" i="7"/>
  <c r="N40"/>
  <c r="P40" i="6" s="1"/>
  <c r="N43" i="7"/>
  <c r="P43" i="6" s="1"/>
  <c r="N44" i="7"/>
  <c r="P44" i="6" s="1"/>
  <c r="F31" i="7"/>
  <c r="F19"/>
  <c r="F30"/>
  <c r="F35"/>
  <c r="F18"/>
  <c r="F23"/>
  <c r="F28"/>
  <c r="F34"/>
  <c r="F16"/>
  <c r="F22"/>
  <c r="F27"/>
  <c r="F32"/>
  <c r="C16"/>
  <c r="C20"/>
  <c r="C24"/>
  <c r="C28"/>
  <c r="G28" s="1"/>
  <c r="C32"/>
  <c r="O32" s="1"/>
  <c r="T32" s="1"/>
  <c r="V32" i="6" s="1"/>
  <c r="C36" i="7"/>
  <c r="C40"/>
  <c r="C44"/>
  <c r="C27"/>
  <c r="C17"/>
  <c r="C21"/>
  <c r="C25"/>
  <c r="C29"/>
  <c r="C33"/>
  <c r="P33" s="1"/>
  <c r="T33" s="1"/>
  <c r="V33" i="6" s="1"/>
  <c r="C37" i="7"/>
  <c r="C41"/>
  <c r="C19"/>
  <c r="C23"/>
  <c r="C31"/>
  <c r="O31" s="1"/>
  <c r="T31" s="1"/>
  <c r="V31" i="6" s="1"/>
  <c r="C35" i="7"/>
  <c r="C39"/>
  <c r="G39" s="1"/>
  <c r="C43"/>
  <c r="G43" s="1"/>
  <c r="C15"/>
  <c r="C18"/>
  <c r="C22"/>
  <c r="C26"/>
  <c r="C30"/>
  <c r="C34"/>
  <c r="Q34" s="1"/>
  <c r="T34" s="1"/>
  <c r="V34" i="6" s="1"/>
  <c r="C38" i="7"/>
  <c r="G38" s="1"/>
  <c r="C42"/>
  <c r="E15"/>
  <c r="F21"/>
  <c r="F29"/>
  <c r="E16"/>
  <c r="E18"/>
  <c r="E20"/>
  <c r="E22"/>
  <c r="E24"/>
  <c r="E25"/>
  <c r="E27"/>
  <c r="E29"/>
  <c r="E31"/>
  <c r="E34"/>
  <c r="E36"/>
  <c r="E38"/>
  <c r="E39"/>
  <c r="E41"/>
  <c r="E43"/>
  <c r="D16"/>
  <c r="D17"/>
  <c r="D18"/>
  <c r="D20"/>
  <c r="D21"/>
  <c r="D22"/>
  <c r="D23"/>
  <c r="D25"/>
  <c r="D26"/>
  <c r="D27"/>
  <c r="D29"/>
  <c r="D30"/>
  <c r="D31"/>
  <c r="D32"/>
  <c r="D33"/>
  <c r="D34"/>
  <c r="D35"/>
  <c r="D36"/>
  <c r="F17"/>
  <c r="F25"/>
  <c r="F33"/>
  <c r="E17"/>
  <c r="E19"/>
  <c r="E21"/>
  <c r="E23"/>
  <c r="E26"/>
  <c r="E28"/>
  <c r="E30"/>
  <c r="E32"/>
  <c r="E33"/>
  <c r="E35"/>
  <c r="E37"/>
  <c r="E40"/>
  <c r="E42"/>
  <c r="A19"/>
  <c r="A27"/>
  <c r="A35"/>
  <c r="A43"/>
  <c r="A21"/>
  <c r="A29"/>
  <c r="A37"/>
  <c r="A23"/>
  <c r="A31"/>
  <c r="A39"/>
  <c r="H15" i="6"/>
  <c r="A17" i="7"/>
  <c r="A25"/>
  <c r="A33"/>
  <c r="A41"/>
  <c r="A18"/>
  <c r="A20"/>
  <c r="A22"/>
  <c r="A24"/>
  <c r="A26"/>
  <c r="A28"/>
  <c r="A30"/>
  <c r="A32"/>
  <c r="A34"/>
  <c r="A36"/>
  <c r="A38"/>
  <c r="A40"/>
  <c r="A42"/>
  <c r="A44"/>
  <c r="F15"/>
  <c r="W41" i="6" l="1"/>
  <c r="G42" i="7"/>
  <c r="I42" i="6" s="1"/>
  <c r="W40"/>
  <c r="W18"/>
  <c r="W20"/>
  <c r="W39"/>
  <c r="W25"/>
  <c r="G24" i="7"/>
  <c r="I24" i="6" s="1"/>
  <c r="W43"/>
  <c r="W27"/>
  <c r="W19"/>
  <c r="W21"/>
  <c r="W32"/>
  <c r="W23"/>
  <c r="W33"/>
  <c r="W26"/>
  <c r="W36"/>
  <c r="W24"/>
  <c r="W34"/>
  <c r="W17"/>
  <c r="W38"/>
  <c r="W37"/>
  <c r="W22"/>
  <c r="G40" i="7"/>
  <c r="G44"/>
  <c r="I44" i="6" s="1"/>
  <c r="G37" i="7"/>
  <c r="I37" i="6" s="1"/>
  <c r="G41" i="7"/>
  <c r="I28" i="6"/>
  <c r="I28" i="7"/>
  <c r="M28"/>
  <c r="G18"/>
  <c r="I18" i="6" s="1"/>
  <c r="G15" i="7"/>
  <c r="J15" s="1"/>
  <c r="O15"/>
  <c r="T15" s="1"/>
  <c r="V15" i="6" s="1"/>
  <c r="Q15" i="7"/>
  <c r="O30"/>
  <c r="Q30"/>
  <c r="I38" i="6"/>
  <c r="I39"/>
  <c r="G19" i="7"/>
  <c r="I43" i="6"/>
  <c r="I40"/>
  <c r="I41"/>
  <c r="G22" i="7"/>
  <c r="G33"/>
  <c r="I33" i="6" s="1"/>
  <c r="G17" i="7"/>
  <c r="G36"/>
  <c r="I36" i="6" s="1"/>
  <c r="G23" i="7"/>
  <c r="G20"/>
  <c r="G26"/>
  <c r="G21"/>
  <c r="G30"/>
  <c r="G31"/>
  <c r="J31" s="1"/>
  <c r="N31" s="1"/>
  <c r="P31" i="6" s="1"/>
  <c r="W31" s="1"/>
  <c r="G25" i="7"/>
  <c r="G34"/>
  <c r="G35"/>
  <c r="G29"/>
  <c r="M29" s="1"/>
  <c r="N29" s="1"/>
  <c r="P29" i="6" s="1"/>
  <c r="W29" s="1"/>
  <c r="G27" i="7"/>
  <c r="G32"/>
  <c r="G16"/>
  <c r="E72" i="5"/>
  <c r="E73"/>
  <c r="E74"/>
  <c r="E75"/>
  <c r="E76"/>
  <c r="E77"/>
  <c r="E78"/>
  <c r="E79"/>
  <c r="E80"/>
  <c r="E81"/>
  <c r="E82"/>
  <c r="E83"/>
  <c r="E84"/>
  <c r="E85"/>
  <c r="E86"/>
  <c r="E87"/>
  <c r="N28" i="7" l="1"/>
  <c r="P28" i="6" s="1"/>
  <c r="W28" s="1"/>
  <c r="M30" i="7"/>
  <c r="I30"/>
  <c r="I15"/>
  <c r="I15" i="6"/>
  <c r="T30" i="7"/>
  <c r="V30" i="6" s="1"/>
  <c r="I35"/>
  <c r="I29"/>
  <c r="I25"/>
  <c r="I21"/>
  <c r="I17"/>
  <c r="I16"/>
  <c r="I26"/>
  <c r="I19"/>
  <c r="I31"/>
  <c r="I27"/>
  <c r="I32"/>
  <c r="I34"/>
  <c r="I30"/>
  <c r="I20"/>
  <c r="I23"/>
  <c r="I22"/>
  <c r="N15" i="7"/>
  <c r="P15" i="6" s="1"/>
  <c r="W15" s="1"/>
  <c r="N30" i="7" l="1"/>
  <c r="P30" i="6" s="1"/>
  <c r="W30" s="1"/>
  <c r="W16"/>
  <c r="P66" l="1"/>
</calcChain>
</file>

<file path=xl/sharedStrings.xml><?xml version="1.0" encoding="utf-8"?>
<sst xmlns="http://schemas.openxmlformats.org/spreadsheetml/2006/main" count="318" uniqueCount="118">
  <si>
    <t>氏名</t>
    <rPh sb="0" eb="2">
      <t>シメイ</t>
    </rPh>
    <phoneticPr fontId="2"/>
  </si>
  <si>
    <t>パーティーのみ</t>
    <phoneticPr fontId="2"/>
  </si>
  <si>
    <t>大人</t>
    <rPh sb="0" eb="2">
      <t>オトナ</t>
    </rPh>
    <phoneticPr fontId="2"/>
  </si>
  <si>
    <t>大学生</t>
    <rPh sb="0" eb="3">
      <t>ダイガクセイ</t>
    </rPh>
    <phoneticPr fontId="2"/>
  </si>
  <si>
    <t>参加費</t>
    <rPh sb="0" eb="3">
      <t>サンカヒ</t>
    </rPh>
    <phoneticPr fontId="2"/>
  </si>
  <si>
    <t>クラブ</t>
    <phoneticPr fontId="2"/>
  </si>
  <si>
    <t>E-mail</t>
    <phoneticPr fontId="2"/>
  </si>
  <si>
    <t>ご担当者</t>
    <rPh sb="1" eb="4">
      <t>タントウシャ</t>
    </rPh>
    <phoneticPr fontId="2"/>
  </si>
  <si>
    <t>電話</t>
    <rPh sb="0" eb="2">
      <t>デンワ</t>
    </rPh>
    <phoneticPr fontId="2"/>
  </si>
  <si>
    <t>出欠確認欄</t>
    <rPh sb="0" eb="2">
      <t>シュッケツ</t>
    </rPh>
    <rPh sb="2" eb="4">
      <t>カクニン</t>
    </rPh>
    <rPh sb="4" eb="5">
      <t>ラン</t>
    </rPh>
    <phoneticPr fontId="2"/>
  </si>
  <si>
    <t>○</t>
    <phoneticPr fontId="2"/>
  </si>
  <si>
    <t>例</t>
    <rPh sb="0" eb="1">
      <t>レイ</t>
    </rPh>
    <phoneticPr fontId="2"/>
  </si>
  <si>
    <t>→</t>
    <phoneticPr fontId="2"/>
  </si>
  <si>
    <t>参加費ﾊﾟｰﾃｨｰ不参加</t>
    <rPh sb="0" eb="3">
      <t>サンカヒ</t>
    </rPh>
    <rPh sb="9" eb="12">
      <t>フサンカ</t>
    </rPh>
    <phoneticPr fontId="2"/>
  </si>
  <si>
    <t>性別</t>
    <rPh sb="0" eb="2">
      <t>セイベツ</t>
    </rPh>
    <phoneticPr fontId="2"/>
  </si>
  <si>
    <t>例：　昨年初参戦が結果はDF。今年こそは完走し特選組入りするぞ！</t>
    <rPh sb="0" eb="1">
      <t>レイ</t>
    </rPh>
    <rPh sb="3" eb="5">
      <t>サクネン</t>
    </rPh>
    <rPh sb="5" eb="6">
      <t>ハツ</t>
    </rPh>
    <rPh sb="6" eb="8">
      <t>サンセン</t>
    </rPh>
    <rPh sb="9" eb="11">
      <t>ケッカ</t>
    </rPh>
    <rPh sb="15" eb="17">
      <t>コトシ</t>
    </rPh>
    <rPh sb="20" eb="22">
      <t>カンソウ</t>
    </rPh>
    <rPh sb="23" eb="25">
      <t>トクセン</t>
    </rPh>
    <rPh sb="25" eb="26">
      <t>クミ</t>
    </rPh>
    <rPh sb="26" eb="27">
      <t>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</si>
  <si>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</si>
  <si>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(記入不要）</t>
    <rPh sb="1" eb="3">
      <t>キニュウ</t>
    </rPh>
    <rPh sb="3" eb="5">
      <t>フヨウ</t>
    </rPh>
    <phoneticPr fontId="2"/>
  </si>
  <si>
    <t>レース中の紹介コメント (２本滑りますので、それぞれ別々の紹介も大歓迎）</t>
    <rPh sb="3" eb="4">
      <t>ナカ</t>
    </rPh>
    <rPh sb="5" eb="7">
      <t>ショウカイ</t>
    </rPh>
    <rPh sb="14" eb="15">
      <t>ホン</t>
    </rPh>
    <rPh sb="15" eb="16">
      <t>スベ</t>
    </rPh>
    <rPh sb="26" eb="28">
      <t>ベツベツ</t>
    </rPh>
    <rPh sb="29" eb="31">
      <t>ショウカイ</t>
    </rPh>
    <rPh sb="32" eb="35">
      <t>ダイカンゲイ</t>
    </rPh>
    <phoneticPr fontId="2"/>
  </si>
  <si>
    <t>判別指数</t>
    <rPh sb="0" eb="2">
      <t>ハンベツ</t>
    </rPh>
    <rPh sb="2" eb="4">
      <t>シスウ</t>
    </rPh>
    <phoneticPr fontId="7"/>
  </si>
  <si>
    <t>クラス表示</t>
    <rPh sb="3" eb="5">
      <t>ヒョウジ</t>
    </rPh>
    <phoneticPr fontId="7"/>
  </si>
  <si>
    <t>年齢</t>
    <rPh sb="0" eb="2">
      <t>ネンレイ</t>
    </rPh>
    <phoneticPr fontId="7"/>
  </si>
  <si>
    <t>1～3年生</t>
  </si>
  <si>
    <t>4～6年生</t>
  </si>
  <si>
    <t>中学生</t>
  </si>
  <si>
    <t>高校生</t>
  </si>
  <si>
    <t>A</t>
  </si>
  <si>
    <t>大学生 ～ 30歳未満</t>
  </si>
  <si>
    <t>１組</t>
  </si>
  <si>
    <t>30歳以上　35歳未満</t>
  </si>
  <si>
    <t>２組</t>
  </si>
  <si>
    <t>35歳以上　40歳未満</t>
  </si>
  <si>
    <t>３組</t>
  </si>
  <si>
    <t>40歳以上　45歳未満</t>
  </si>
  <si>
    <t>４組</t>
  </si>
  <si>
    <t>45歳以上　50歳未満</t>
  </si>
  <si>
    <t>５組</t>
  </si>
  <si>
    <t>50歳以上　55歳未満</t>
  </si>
  <si>
    <t>６組</t>
  </si>
  <si>
    <t>55歳以上　60歳未満</t>
  </si>
  <si>
    <t>７組</t>
  </si>
  <si>
    <t>60歳以上　65歳未満</t>
  </si>
  <si>
    <t>65歳以上 70歳未満</t>
    <rPh sb="8" eb="9">
      <t>サイ</t>
    </rPh>
    <rPh sb="9" eb="11">
      <t>ミマン</t>
    </rPh>
    <phoneticPr fontId="7"/>
  </si>
  <si>
    <t>９組</t>
  </si>
  <si>
    <t>特選組</t>
  </si>
  <si>
    <t>前大会での総合15位の選手</t>
    <rPh sb="0" eb="1">
      <t>ゼン</t>
    </rPh>
    <rPh sb="1" eb="3">
      <t>タイカイ</t>
    </rPh>
    <rPh sb="5" eb="7">
      <t>ソウゴウ</t>
    </rPh>
    <rPh sb="9" eb="10">
      <t>イ</t>
    </rPh>
    <phoneticPr fontId="7"/>
  </si>
  <si>
    <t>70歳以上</t>
    <phoneticPr fontId="7"/>
  </si>
  <si>
    <t>小学生低学年</t>
    <phoneticPr fontId="7"/>
  </si>
  <si>
    <t>小学生高学年</t>
    <phoneticPr fontId="7"/>
  </si>
  <si>
    <t>1～3年生</t>
    <phoneticPr fontId="7"/>
  </si>
  <si>
    <t>８組</t>
    <phoneticPr fontId="7"/>
  </si>
  <si>
    <t>８組</t>
  </si>
  <si>
    <t>ゼンジュク　タロウ</t>
    <phoneticPr fontId="2"/>
  </si>
  <si>
    <t>男</t>
  </si>
  <si>
    <t>部屋割り希望</t>
    <phoneticPr fontId="2"/>
  </si>
  <si>
    <t>１泊朝食</t>
    <rPh sb="1" eb="2">
      <t>パク</t>
    </rPh>
    <rPh sb="2" eb="4">
      <t>チョウショク</t>
    </rPh>
    <phoneticPr fontId="2"/>
  </si>
  <si>
    <t>全塾　太郎</t>
    <rPh sb="0" eb="1">
      <t>ゼン</t>
    </rPh>
    <rPh sb="1" eb="2">
      <t>ジュク</t>
    </rPh>
    <rPh sb="3" eb="5">
      <t>タロウ</t>
    </rPh>
    <phoneticPr fontId="2"/>
  </si>
  <si>
    <t>リフト券</t>
    <rPh sb="3" eb="4">
      <t>ケン</t>
    </rPh>
    <phoneticPr fontId="2"/>
  </si>
  <si>
    <t>3/7（金）
前日練習会</t>
    <rPh sb="7" eb="9">
      <t>ゼンジツ</t>
    </rPh>
    <rPh sb="9" eb="11">
      <t>レンシュウ</t>
    </rPh>
    <rPh sb="11" eb="12">
      <t>カイ</t>
    </rPh>
    <phoneticPr fontId="2"/>
  </si>
  <si>
    <t>3/8（土）
本大会　　</t>
    <rPh sb="4" eb="5">
      <t>ド</t>
    </rPh>
    <rPh sb="7" eb="10">
      <t>ホンタイカイ</t>
    </rPh>
    <phoneticPr fontId="2"/>
  </si>
  <si>
    <t>全日</t>
    <rPh sb="0" eb="1">
      <t>ゼン</t>
    </rPh>
    <rPh sb="1" eb="2">
      <t>ジツ</t>
    </rPh>
    <phoneticPr fontId="2"/>
  </si>
  <si>
    <t>半日</t>
    <rPh sb="0" eb="1">
      <t>ハン</t>
    </rPh>
    <phoneticPr fontId="2"/>
  </si>
  <si>
    <r>
      <t xml:space="preserve">フル
参加
</t>
    </r>
    <r>
      <rPr>
        <sz val="9"/>
        <color indexed="8"/>
        <rFont val="ＭＳ Ｐゴシック"/>
        <family val="3"/>
        <charset val="128"/>
      </rPr>
      <t>（含リフト）</t>
    </r>
    <rPh sb="3" eb="5">
      <t>サンカ</t>
    </rPh>
    <rPh sb="7" eb="8">
      <t>フク</t>
    </rPh>
    <phoneticPr fontId="2"/>
  </si>
  <si>
    <r>
      <t xml:space="preserve">大会
のみ
</t>
    </r>
    <r>
      <rPr>
        <sz val="9"/>
        <color indexed="8"/>
        <rFont val="ＭＳ Ｐゴシック"/>
        <family val="3"/>
        <charset val="128"/>
      </rPr>
      <t>（含リフト）</t>
    </r>
    <phoneticPr fontId="2"/>
  </si>
  <si>
    <t>3/7
（金）</t>
    <rPh sb="5" eb="6">
      <t>キン</t>
    </rPh>
    <phoneticPr fontId="2"/>
  </si>
  <si>
    <t>3/8
（土）</t>
    <rPh sb="5" eb="6">
      <t>ド</t>
    </rPh>
    <phoneticPr fontId="2"/>
  </si>
  <si>
    <t>前日練習</t>
    <rPh sb="0" eb="2">
      <t>ゼンジツ</t>
    </rPh>
    <rPh sb="2" eb="4">
      <t>レンシュウ</t>
    </rPh>
    <phoneticPr fontId="2"/>
  </si>
  <si>
    <t>前日練習
（半日）</t>
    <rPh sb="0" eb="2">
      <t>ゼンジツ</t>
    </rPh>
    <rPh sb="2" eb="4">
      <t>レンシュウ</t>
    </rPh>
    <rPh sb="6" eb="8">
      <t>ハンニチ</t>
    </rPh>
    <phoneticPr fontId="2"/>
  </si>
  <si>
    <t>1泊朝食</t>
    <phoneticPr fontId="2"/>
  </si>
  <si>
    <t>1泊2食</t>
    <rPh sb="3" eb="4">
      <t>ショク</t>
    </rPh>
    <phoneticPr fontId="2"/>
  </si>
  <si>
    <t>１泊2食</t>
    <rPh sb="1" eb="2">
      <t>パク</t>
    </rPh>
    <rPh sb="3" eb="4">
      <t>ショク</t>
    </rPh>
    <phoneticPr fontId="2"/>
  </si>
  <si>
    <t>パーティのみ</t>
    <phoneticPr fontId="2"/>
  </si>
  <si>
    <t>宿泊</t>
    <rPh sb="0" eb="2">
      <t>シュクハク</t>
    </rPh>
    <phoneticPr fontId="2"/>
  </si>
  <si>
    <t>お振込み
金額</t>
    <phoneticPr fontId="2"/>
  </si>
  <si>
    <t>パーティのみの
リフト券</t>
    <rPh sb="11" eb="12">
      <t>ケン</t>
    </rPh>
    <phoneticPr fontId="2"/>
  </si>
  <si>
    <t>○</t>
    <phoneticPr fontId="2"/>
  </si>
  <si>
    <t>合計</t>
    <rPh sb="0" eb="2">
      <t>ゴウケイ</t>
    </rPh>
    <phoneticPr fontId="2"/>
  </si>
  <si>
    <t>１泊朝食
（夕食はパーティ充当）</t>
    <rPh sb="1" eb="2">
      <t>パク</t>
    </rPh>
    <rPh sb="2" eb="4">
      <t>チョウショク</t>
    </rPh>
    <rPh sb="6" eb="8">
      <t>ユウショク</t>
    </rPh>
    <rPh sb="13" eb="15">
      <t>ジュウトウ</t>
    </rPh>
    <phoneticPr fontId="2"/>
  </si>
  <si>
    <t>1名利用
or
2名以上利用</t>
    <rPh sb="1" eb="2">
      <t>メイ</t>
    </rPh>
    <rPh sb="2" eb="4">
      <t>リヨウ</t>
    </rPh>
    <rPh sb="9" eb="10">
      <t>メイ</t>
    </rPh>
    <rPh sb="10" eb="12">
      <t>イジョウ</t>
    </rPh>
    <rPh sb="12" eb="14">
      <t>リヨウ</t>
    </rPh>
    <phoneticPr fontId="2"/>
  </si>
  <si>
    <t>【参考】
総費用</t>
    <rPh sb="1" eb="3">
      <t>サンコウ</t>
    </rPh>
    <rPh sb="5" eb="6">
      <t>ソウ</t>
    </rPh>
    <rPh sb="6" eb="8">
      <t>ヒヨウ</t>
    </rPh>
    <phoneticPr fontId="2"/>
  </si>
  <si>
    <r>
      <t>宿泊費概算
（</t>
    </r>
    <r>
      <rPr>
        <u/>
        <sz val="11"/>
        <color indexed="8"/>
        <rFont val="ＭＳ Ｐゴシック"/>
        <family val="3"/>
        <charset val="128"/>
      </rPr>
      <t>チェックアウト時
各自精算</t>
    </r>
    <r>
      <rPr>
        <sz val="11"/>
        <color theme="1"/>
        <rFont val="ＭＳ Ｐゴシック"/>
        <family val="3"/>
        <charset val="128"/>
        <scheme val="minor"/>
      </rPr>
      <t>）</t>
    </r>
    <rPh sb="3" eb="5">
      <t>ガイサン</t>
    </rPh>
    <rPh sb="16" eb="18">
      <t>カクジ</t>
    </rPh>
    <phoneticPr fontId="2"/>
  </si>
  <si>
    <t>1名利用</t>
    <phoneticPr fontId="2"/>
  </si>
  <si>
    <t>リストより選択</t>
    <rPh sb="5" eb="7">
      <t>センタク</t>
    </rPh>
    <phoneticPr fontId="2"/>
  </si>
  <si>
    <t>T</t>
  </si>
  <si>
    <t>初参加</t>
    <rPh sb="0" eb="3">
      <t>ハツサンカ</t>
    </rPh>
    <phoneticPr fontId="2"/>
  </si>
  <si>
    <t>第15回 全塾マスターズスキー大会／前日練習会　参加申込票（各クラブ取りまとめ用）</t>
    <rPh sb="0" eb="1">
      <t>ダイ</t>
    </rPh>
    <rPh sb="3" eb="4">
      <t>カイ</t>
    </rPh>
    <rPh sb="5" eb="6">
      <t>ゼン</t>
    </rPh>
    <rPh sb="6" eb="7">
      <t>ジュク</t>
    </rPh>
    <rPh sb="15" eb="17">
      <t>タイカイ</t>
    </rPh>
    <rPh sb="18" eb="20">
      <t>ゼンジツ</t>
    </rPh>
    <rPh sb="20" eb="22">
      <t>レンシュウ</t>
    </rPh>
    <rPh sb="22" eb="23">
      <t>カイ</t>
    </rPh>
    <rPh sb="24" eb="26">
      <t>サンカ</t>
    </rPh>
    <rPh sb="26" eb="28">
      <t>モウシコミ</t>
    </rPh>
    <rPh sb="28" eb="29">
      <t>ヒョウ</t>
    </rPh>
    <rPh sb="30" eb="31">
      <t>カク</t>
    </rPh>
    <rPh sb="34" eb="35">
      <t>ト</t>
    </rPh>
    <rPh sb="39" eb="40">
      <t>ヨウ</t>
    </rPh>
    <phoneticPr fontId="2"/>
  </si>
  <si>
    <t>2014年1月14日(水) 一次締切</t>
    <rPh sb="4" eb="5">
      <t>ネン</t>
    </rPh>
    <rPh sb="6" eb="7">
      <t>ガツ</t>
    </rPh>
    <rPh sb="9" eb="10">
      <t>ニチ</t>
    </rPh>
    <rPh sb="11" eb="12">
      <t>スイ</t>
    </rPh>
    <rPh sb="14" eb="16">
      <t>イチジ</t>
    </rPh>
    <rPh sb="16" eb="17">
      <t>シ</t>
    </rPh>
    <rPh sb="17" eb="18">
      <t>キ</t>
    </rPh>
    <phoneticPr fontId="2"/>
  </si>
  <si>
    <t>2014年2月13日(金) 最終締切</t>
    <rPh sb="4" eb="5">
      <t>ネン</t>
    </rPh>
    <rPh sb="6" eb="7">
      <t>ガツ</t>
    </rPh>
    <rPh sb="9" eb="10">
      <t>ニチ</t>
    </rPh>
    <rPh sb="11" eb="12">
      <t>キン</t>
    </rPh>
    <rPh sb="14" eb="16">
      <t>サイシュウ</t>
    </rPh>
    <rPh sb="16" eb="17">
      <t>シ</t>
    </rPh>
    <rPh sb="17" eb="18">
      <t>キ</t>
    </rPh>
    <phoneticPr fontId="2"/>
  </si>
  <si>
    <t>2014年2月20日(金) 振込締切</t>
    <rPh sb="4" eb="5">
      <t>ネン</t>
    </rPh>
    <rPh sb="6" eb="7">
      <t>ガツ</t>
    </rPh>
    <rPh sb="9" eb="10">
      <t>ニチ</t>
    </rPh>
    <rPh sb="11" eb="12">
      <t>キン</t>
    </rPh>
    <rPh sb="14" eb="16">
      <t>フリコミ</t>
    </rPh>
    <rPh sb="16" eb="18">
      <t>シメキリ</t>
    </rPh>
    <phoneticPr fontId="2"/>
  </si>
  <si>
    <t>幼児</t>
    <rPh sb="0" eb="2">
      <t>ヨウジ</t>
    </rPh>
    <phoneticPr fontId="7"/>
  </si>
  <si>
    <t>小学生</t>
    <rPh sb="0" eb="3">
      <t>ショウガクセイ</t>
    </rPh>
    <phoneticPr fontId="7"/>
  </si>
  <si>
    <t>中高生</t>
    <rPh sb="0" eb="3">
      <t>チュウコウセイ</t>
    </rPh>
    <phoneticPr fontId="2"/>
  </si>
  <si>
    <t>幼児</t>
    <rPh sb="0" eb="2">
      <t>ヨウジ</t>
    </rPh>
    <phoneticPr fontId="2"/>
  </si>
  <si>
    <t>シニア</t>
    <phoneticPr fontId="2"/>
  </si>
  <si>
    <t>小学生</t>
    <rPh sb="0" eb="3">
      <t>ショウガクセイ</t>
    </rPh>
    <phoneticPr fontId="2"/>
  </si>
  <si>
    <t>中高生</t>
    <rPh sb="0" eb="1">
      <t>チュウ</t>
    </rPh>
    <phoneticPr fontId="2"/>
  </si>
  <si>
    <t>年齢
(基準日現在)</t>
    <rPh sb="0" eb="2">
      <t>ネンレイ</t>
    </rPh>
    <rPh sb="4" eb="7">
      <t>キジュンビ</t>
    </rPh>
    <rPh sb="7" eb="9">
      <t>ゲンザイ</t>
    </rPh>
    <phoneticPr fontId="19"/>
  </si>
  <si>
    <t>フリガナ
苗字と名前の間は全角スペースを入れてください。</t>
    <rPh sb="5" eb="7">
      <t>ミョウジ</t>
    </rPh>
    <rPh sb="8" eb="10">
      <t>ナマエ</t>
    </rPh>
    <rPh sb="11" eb="12">
      <t>アイダ</t>
    </rPh>
    <rPh sb="13" eb="15">
      <t>ゼンカク</t>
    </rPh>
    <rPh sb="20" eb="21">
      <t>イ</t>
    </rPh>
    <phoneticPr fontId="2"/>
  </si>
  <si>
    <t>大人</t>
    <rPh sb="0" eb="2">
      <t>オトナ</t>
    </rPh>
    <phoneticPr fontId="2"/>
  </si>
  <si>
    <t>シニア</t>
    <phoneticPr fontId="2"/>
  </si>
  <si>
    <t>！！！</t>
    <phoneticPr fontId="2"/>
  </si>
  <si>
    <t>料金カテゴリ
(基準日現在)</t>
    <rPh sb="0" eb="2">
      <t>リョウキン</t>
    </rPh>
    <rPh sb="8" eb="11">
      <t>キジュンビ</t>
    </rPh>
    <rPh sb="11" eb="13">
      <t>ゲンザイ</t>
    </rPh>
    <phoneticPr fontId="19"/>
  </si>
  <si>
    <t>エントリー
クラス</t>
    <phoneticPr fontId="2"/>
  </si>
  <si>
    <t>計算用</t>
    <rPh sb="0" eb="3">
      <t>ケイサンヨウ</t>
    </rPh>
    <phoneticPr fontId="19"/>
  </si>
  <si>
    <t>年齢</t>
    <rPh sb="0" eb="2">
      <t>ネンレイ</t>
    </rPh>
    <phoneticPr fontId="19"/>
  </si>
  <si>
    <t>料金カテゴリ</t>
    <rPh sb="0" eb="2">
      <t>リョウキン</t>
    </rPh>
    <phoneticPr fontId="19"/>
  </si>
  <si>
    <t>2名以上利用
or
1名利用</t>
    <rPh sb="11" eb="12">
      <t>メイ</t>
    </rPh>
    <rPh sb="12" eb="14">
      <t>リヨウ</t>
    </rPh>
    <phoneticPr fontId="2"/>
  </si>
  <si>
    <t>2名以上</t>
  </si>
  <si>
    <t>2名以上</t>
    <rPh sb="2" eb="4">
      <t>イジョウ</t>
    </rPh>
    <phoneticPr fontId="2"/>
  </si>
  <si>
    <t>お振込み
金額</t>
    <phoneticPr fontId="2"/>
  </si>
  <si>
    <r>
      <t>宿泊費概算
（</t>
    </r>
    <r>
      <rPr>
        <u/>
        <sz val="6"/>
        <rFont val="ＭＳ Ｐゴシック"/>
        <family val="3"/>
        <charset val="128"/>
      </rPr>
      <t>チェックアウト時
各自精算</t>
    </r>
    <r>
      <rPr>
        <sz val="6"/>
        <rFont val="ＭＳ Ｐゴシック"/>
        <family val="3"/>
        <charset val="128"/>
        <scheme val="minor"/>
      </rPr>
      <t>）</t>
    </r>
    <rPh sb="3" eb="5">
      <t>ガイサン</t>
    </rPh>
    <rPh sb="16" eb="18">
      <t>カクジ</t>
    </rPh>
    <phoneticPr fontId="2"/>
  </si>
  <si>
    <r>
      <t xml:space="preserve">フル
参加
</t>
    </r>
    <r>
      <rPr>
        <sz val="6"/>
        <rFont val="ＭＳ Ｐゴシック"/>
        <family val="3"/>
        <charset val="128"/>
      </rPr>
      <t>（含リフト）</t>
    </r>
    <rPh sb="3" eb="5">
      <t>サンカ</t>
    </rPh>
    <rPh sb="7" eb="8">
      <t>フク</t>
    </rPh>
    <phoneticPr fontId="2"/>
  </si>
  <si>
    <r>
      <t xml:space="preserve">大会
のみ
</t>
    </r>
    <r>
      <rPr>
        <sz val="6"/>
        <rFont val="ＭＳ Ｐゴシック"/>
        <family val="3"/>
        <charset val="128"/>
      </rPr>
      <t>（含リフト）</t>
    </r>
    <phoneticPr fontId="2"/>
  </si>
  <si>
    <t>55歳のシニア計算を、面倒ですが取り入れています。</t>
    <rPh sb="2" eb="3">
      <t>サイ</t>
    </rPh>
    <rPh sb="7" eb="9">
      <t>ケイサン</t>
    </rPh>
    <rPh sb="11" eb="13">
      <t>メンドウ</t>
    </rPh>
    <rPh sb="16" eb="17">
      <t>ト</t>
    </rPh>
    <rPh sb="18" eb="19">
      <t>イ</t>
    </rPh>
    <phoneticPr fontId="19"/>
  </si>
  <si>
    <t>3歳未満はスキーしないと思うので、そこは反映してません。</t>
    <rPh sb="1" eb="4">
      <t>サイミマン</t>
    </rPh>
    <rPh sb="12" eb="13">
      <t>オモ</t>
    </rPh>
    <rPh sb="20" eb="22">
      <t>ハンエイ</t>
    </rPh>
    <phoneticPr fontId="19"/>
  </si>
  <si>
    <t>未就学児料金を反映しています。</t>
    <rPh sb="0" eb="4">
      <t>ミシュウガクジ</t>
    </rPh>
    <rPh sb="4" eb="6">
      <t>リョウキン</t>
    </rPh>
    <rPh sb="7" eb="9">
      <t>ハンエイ</t>
    </rPh>
    <phoneticPr fontId="19"/>
  </si>
  <si>
    <t>夕食だけ、朝食だけ、などは未対応です。</t>
    <rPh sb="0" eb="2">
      <t>ユウショク</t>
    </rPh>
    <rPh sb="5" eb="7">
      <t>チョウショク</t>
    </rPh>
    <rPh sb="13" eb="16">
      <t>ミタイオウ</t>
    </rPh>
    <phoneticPr fontId="19"/>
  </si>
  <si>
    <t>↑幹事振込額</t>
    <rPh sb="1" eb="3">
      <t>カンジ</t>
    </rPh>
    <rPh sb="3" eb="5">
      <t>フリコミ</t>
    </rPh>
    <rPh sb="5" eb="6">
      <t>ガク</t>
    </rPh>
    <phoneticPr fontId="2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</si>
</sst>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0_);[Red]\(0\)"/>
    <numFmt numFmtId="177" formatCode="m&quot;月&quot;d&quot;日(&quot;aaa&quot;)&quot;"/>
    <numFmt numFmtId="178" formatCode="yyyy/m/d;@"/>
  </numFmts>
  <fonts count="2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3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z val="11"/>
      <color indexed="45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6"/>
      <name val="ＭＳ Ｐゴシック"/>
      <family val="3"/>
      <charset val="128"/>
    </font>
    <font>
      <u/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7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6" fontId="11" fillId="0" borderId="1" xfId="0" applyNumberFormat="1" applyFont="1" applyBorder="1" applyAlignment="1">
      <alignment horizont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38" fontId="1" fillId="5" borderId="1" xfId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38" fontId="1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0" fillId="0" borderId="25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55" fontId="0" fillId="0" borderId="0" xfId="0" applyNumberForma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8" fontId="13" fillId="6" borderId="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0" fillId="5" borderId="9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55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>
      <alignment vertical="center"/>
    </xf>
    <xf numFmtId="0" fontId="19" fillId="8" borderId="17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8" borderId="1" xfId="0" applyFont="1" applyFill="1" applyBorder="1">
      <alignment vertical="center"/>
    </xf>
    <xf numFmtId="177" fontId="22" fillId="8" borderId="13" xfId="0" applyNumberFormat="1" applyFont="1" applyFill="1" applyBorder="1" applyAlignment="1">
      <alignment horizontal="center" vertical="center"/>
    </xf>
    <xf numFmtId="177" fontId="22" fillId="8" borderId="7" xfId="0" applyNumberFormat="1" applyFont="1" applyFill="1" applyBorder="1" applyAlignment="1">
      <alignment horizontal="center" vertical="center"/>
    </xf>
    <xf numFmtId="177" fontId="22" fillId="8" borderId="1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8" fontId="23" fillId="8" borderId="1" xfId="1" applyFont="1" applyFill="1" applyBorder="1">
      <alignment vertical="center"/>
    </xf>
    <xf numFmtId="0" fontId="23" fillId="8" borderId="1" xfId="0" applyFont="1" applyFill="1" applyBorder="1">
      <alignment vertical="center"/>
    </xf>
    <xf numFmtId="38" fontId="22" fillId="8" borderId="1" xfId="1" applyFont="1" applyFill="1" applyBorder="1">
      <alignment vertical="center"/>
    </xf>
    <xf numFmtId="38" fontId="23" fillId="0" borderId="0" xfId="1" applyFont="1">
      <alignment vertical="center"/>
    </xf>
    <xf numFmtId="0" fontId="23" fillId="0" borderId="0" xfId="0" applyFont="1" applyBorder="1">
      <alignment vertical="center"/>
    </xf>
    <xf numFmtId="38" fontId="22" fillId="0" borderId="0" xfId="1" applyFont="1" applyBorder="1">
      <alignment vertical="center"/>
    </xf>
    <xf numFmtId="38" fontId="23" fillId="0" borderId="0" xfId="1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 wrapText="1"/>
    </xf>
    <xf numFmtId="38" fontId="23" fillId="0" borderId="0" xfId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left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38" fontId="13" fillId="5" borderId="36" xfId="1" applyFont="1" applyFill="1" applyBorder="1" applyAlignment="1">
      <alignment horizontal="right" vertical="center" wrapText="1"/>
    </xf>
    <xf numFmtId="38" fontId="13" fillId="5" borderId="37" xfId="1" applyFont="1" applyFill="1" applyBorder="1" applyAlignment="1">
      <alignment horizontal="right" vertical="center" wrapText="1"/>
    </xf>
    <xf numFmtId="38" fontId="13" fillId="5" borderId="38" xfId="1" applyFont="1" applyFill="1" applyBorder="1" applyAlignment="1">
      <alignment horizontal="right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9" xfId="0" applyBorder="1" applyAlignment="1" applyProtection="1">
      <alignment horizontal="center" vertical="center"/>
      <protection locked="0"/>
    </xf>
    <xf numFmtId="14" fontId="1" fillId="0" borderId="40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4" fillId="0" borderId="39" xfId="0" applyFont="1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44" xfId="0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0" fillId="5" borderId="51" xfId="0" applyFill="1" applyBorder="1">
      <alignment vertical="center"/>
    </xf>
    <xf numFmtId="0" fontId="0" fillId="5" borderId="52" xfId="0" applyFill="1" applyBorder="1">
      <alignment vertical="center"/>
    </xf>
    <xf numFmtId="0" fontId="0" fillId="5" borderId="53" xfId="0" applyFill="1" applyBorder="1">
      <alignment vertical="center"/>
    </xf>
    <xf numFmtId="6" fontId="18" fillId="5" borderId="5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13" fillId="5" borderId="58" xfId="0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right" vertical="center" wrapText="1"/>
    </xf>
    <xf numFmtId="0" fontId="0" fillId="5" borderId="3" xfId="0" applyFill="1" applyBorder="1" applyAlignment="1">
      <alignment horizontal="center" vertical="center"/>
    </xf>
    <xf numFmtId="38" fontId="13" fillId="6" borderId="4" xfId="0" applyNumberFormat="1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0" fillId="3" borderId="55" xfId="0" applyFill="1" applyBorder="1" applyAlignment="1">
      <alignment horizontal="center" vertical="center" wrapText="1"/>
    </xf>
    <xf numFmtId="0" fontId="0" fillId="0" borderId="59" xfId="0" applyBorder="1">
      <alignment vertical="center"/>
    </xf>
    <xf numFmtId="0" fontId="0" fillId="0" borderId="19" xfId="0" applyBorder="1">
      <alignment vertical="center"/>
    </xf>
    <xf numFmtId="0" fontId="9" fillId="3" borderId="52" xfId="0" applyFont="1" applyFill="1" applyBorder="1" applyAlignment="1">
      <alignment horizontal="center" vertical="center" wrapText="1"/>
    </xf>
    <xf numFmtId="0" fontId="0" fillId="0" borderId="52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9" fillId="3" borderId="53" xfId="0" applyFont="1" applyFill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4" fillId="0" borderId="64" xfId="0" applyFont="1" applyBorder="1" applyAlignment="1">
      <alignment horizontal="center" vertical="center" shrinkToFit="1"/>
    </xf>
    <xf numFmtId="14" fontId="1" fillId="0" borderId="65" xfId="0" applyNumberFormat="1" applyFont="1" applyBorder="1" applyAlignment="1">
      <alignment horizontal="center" vertical="center" wrapText="1"/>
    </xf>
    <xf numFmtId="38" fontId="1" fillId="5" borderId="10" xfId="1" applyFont="1" applyFill="1" applyBorder="1" applyAlignment="1">
      <alignment horizontal="righ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38" fontId="13" fillId="5" borderId="70" xfId="1" applyFont="1" applyFill="1" applyBorder="1" applyAlignment="1">
      <alignment horizontal="right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/>
    </xf>
    <xf numFmtId="38" fontId="13" fillId="6" borderId="11" xfId="0" applyNumberFormat="1" applyFont="1" applyFill="1" applyBorder="1" applyAlignment="1">
      <alignment horizontal="right" vertical="center"/>
    </xf>
    <xf numFmtId="0" fontId="0" fillId="0" borderId="20" xfId="0" applyBorder="1">
      <alignment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 shrinkToFit="1"/>
    </xf>
    <xf numFmtId="14" fontId="1" fillId="4" borderId="71" xfId="0" applyNumberFormat="1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/>
    </xf>
    <xf numFmtId="38" fontId="1" fillId="4" borderId="31" xfId="1" applyFont="1" applyFill="1" applyBorder="1" applyAlignment="1">
      <alignment horizontal="right" vertical="center" wrapText="1"/>
    </xf>
    <xf numFmtId="0" fontId="0" fillId="7" borderId="31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2" xfId="0" applyFont="1" applyFill="1" applyBorder="1" applyAlignment="1">
      <alignment horizontal="center" vertical="center" wrapText="1"/>
    </xf>
    <xf numFmtId="38" fontId="13" fillId="4" borderId="32" xfId="1" applyFont="1" applyFill="1" applyBorder="1" applyAlignment="1">
      <alignment horizontal="right" vertical="center" wrapText="1"/>
    </xf>
    <xf numFmtId="0" fontId="13" fillId="4" borderId="3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 wrapText="1"/>
    </xf>
    <xf numFmtId="0" fontId="13" fillId="4" borderId="72" xfId="0" applyFont="1" applyFill="1" applyBorder="1" applyAlignment="1">
      <alignment horizontal="center" vertical="center"/>
    </xf>
    <xf numFmtId="38" fontId="13" fillId="4" borderId="30" xfId="0" applyNumberFormat="1" applyFont="1" applyFill="1" applyBorder="1" applyAlignment="1">
      <alignment horizontal="right" vertical="center"/>
    </xf>
    <xf numFmtId="0" fontId="13" fillId="4" borderId="32" xfId="0" applyFont="1" applyFill="1" applyBorder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14" fontId="19" fillId="0" borderId="9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>
      <alignment vertical="center"/>
    </xf>
    <xf numFmtId="0" fontId="19" fillId="0" borderId="8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/>
    </xf>
    <xf numFmtId="0" fontId="2" fillId="8" borderId="73" xfId="0" applyFont="1" applyFill="1" applyBorder="1" applyAlignment="1">
      <alignment horizontal="right" vertical="center"/>
    </xf>
    <xf numFmtId="14" fontId="2" fillId="8" borderId="74" xfId="0" applyNumberFormat="1" applyFont="1" applyFill="1" applyBorder="1" applyAlignment="1">
      <alignment horizontal="right" vertical="center"/>
    </xf>
    <xf numFmtId="0" fontId="2" fillId="8" borderId="31" xfId="0" applyFont="1" applyFill="1" applyBorder="1" applyAlignment="1">
      <alignment horizontal="center" vertical="center"/>
    </xf>
    <xf numFmtId="0" fontId="19" fillId="8" borderId="31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horizontal="center" vertical="center" wrapText="1"/>
    </xf>
    <xf numFmtId="38" fontId="2" fillId="8" borderId="32" xfId="1" applyFont="1" applyFill="1" applyBorder="1" applyAlignment="1">
      <alignment horizontal="right" vertical="center" wrapText="1"/>
    </xf>
    <xf numFmtId="0" fontId="2" fillId="8" borderId="7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right" vertical="center"/>
    </xf>
    <xf numFmtId="14" fontId="2" fillId="7" borderId="10" xfId="0" applyNumberFormat="1" applyFon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38" fontId="2" fillId="7" borderId="10" xfId="1" applyFont="1" applyFill="1" applyBorder="1" applyAlignment="1">
      <alignment horizontal="right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 vertical="center"/>
    </xf>
    <xf numFmtId="14" fontId="2" fillId="7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38" fontId="2" fillId="7" borderId="1" xfId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center" wrapText="1"/>
    </xf>
    <xf numFmtId="178" fontId="10" fillId="0" borderId="0" xfId="0" applyNumberFormat="1" applyFont="1" applyAlignment="1">
      <alignment vertical="top"/>
    </xf>
    <xf numFmtId="178" fontId="0" fillId="0" borderId="0" xfId="0" applyNumberFormat="1">
      <alignment vertical="center"/>
    </xf>
    <xf numFmtId="178" fontId="13" fillId="4" borderId="31" xfId="0" applyNumberFormat="1" applyFont="1" applyFill="1" applyBorder="1" applyAlignment="1">
      <alignment horizontal="center" vertical="center" wrapText="1"/>
    </xf>
    <xf numFmtId="178" fontId="0" fillId="0" borderId="64" xfId="0" applyNumberFormat="1" applyFill="1" applyBorder="1" applyAlignment="1" applyProtection="1">
      <alignment horizontal="center" vertical="center"/>
      <protection locked="0"/>
    </xf>
    <xf numFmtId="178" fontId="0" fillId="0" borderId="34" xfId="0" applyNumberFormat="1" applyFill="1" applyBorder="1" applyAlignment="1" applyProtection="1">
      <alignment horizontal="center" vertical="center"/>
      <protection locked="0"/>
    </xf>
    <xf numFmtId="178" fontId="0" fillId="0" borderId="34" xfId="0" applyNumberFormat="1" applyBorder="1" applyAlignment="1">
      <alignment horizontal="center" vertical="center"/>
    </xf>
    <xf numFmtId="178" fontId="0" fillId="0" borderId="42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5" borderId="24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6" borderId="57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textRotation="255" wrapText="1"/>
    </xf>
    <xf numFmtId="0" fontId="19" fillId="8" borderId="24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4">
    <dxf>
      <font>
        <color rgb="FFFF0000"/>
      </font>
    </dxf>
    <dxf>
      <font>
        <condense val="0"/>
        <extend val="0"/>
        <color indexed="4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326573</xdr:colOff>
      <xdr:row>1</xdr:row>
      <xdr:rowOff>40823</xdr:rowOff>
    </xdr:from>
    <xdr:to>
      <xdr:col>22</xdr:col>
      <xdr:colOff>517072</xdr:colOff>
      <xdr:row>5</xdr:row>
      <xdr:rowOff>95251</xdr:rowOff>
    </xdr:to>
    <xdr:sp macro="" textlink="">
      <xdr:nvSpPr>
        <xdr:cNvPr id="2" name="テキスト ボックス 1"/>
        <xdr:cNvSpPr txBox="1"/>
      </xdr:nvSpPr>
      <xdr:spPr>
        <a:xfrm>
          <a:off x="6803573" y="435430"/>
          <a:ext cx="8422820" cy="762000"/>
        </a:xfrm>
        <a:prstGeom prst="rect">
          <a:avLst/>
        </a:prstGeom>
        <a:solidFill>
          <a:srgbClr val="FFFF99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 b="1"/>
            <a:t>こちらのシートの</a:t>
          </a:r>
          <a:r>
            <a:rPr kumimoji="1" lang="en-US" altLang="ja-JP" sz="2000" b="1"/>
            <a:t>1</a:t>
          </a:r>
          <a:r>
            <a:rPr kumimoji="1" lang="ja-JP" altLang="en-US" sz="2000" b="1"/>
            <a:t>～</a:t>
          </a:r>
          <a:r>
            <a:rPr kumimoji="1" lang="en-US" altLang="ja-JP" sz="2000" b="1"/>
            <a:t>4</a:t>
          </a:r>
          <a:r>
            <a:rPr kumimoji="1" lang="ja-JP" altLang="en-US" sz="2000" b="1"/>
            <a:t>をご対応ください。他のシートは無視してください。</a:t>
          </a:r>
          <a:endParaRPr kumimoji="1" lang="en-US" altLang="ja-JP" sz="2000" b="1"/>
        </a:p>
        <a:p>
          <a:r>
            <a:rPr kumimoji="1" lang="ja-JP" altLang="en-US" sz="2000" b="1"/>
            <a:t>色がついたセルは入力する必要はございません！</a:t>
          </a:r>
        </a:p>
      </xdr:txBody>
    </xdr:sp>
    <xdr:clientData/>
  </xdr:twoCellAnchor>
  <xdr:twoCellAnchor>
    <xdr:from>
      <xdr:col>1</xdr:col>
      <xdr:colOff>70759</xdr:colOff>
      <xdr:row>6</xdr:row>
      <xdr:rowOff>163285</xdr:rowOff>
    </xdr:from>
    <xdr:to>
      <xdr:col>4</xdr:col>
      <xdr:colOff>462643</xdr:colOff>
      <xdr:row>9</xdr:row>
      <xdr:rowOff>57151</xdr:rowOff>
    </xdr:to>
    <xdr:sp macro="" textlink="">
      <xdr:nvSpPr>
        <xdr:cNvPr id="3" name="テキスト ボックス 2"/>
        <xdr:cNvSpPr txBox="1"/>
      </xdr:nvSpPr>
      <xdr:spPr>
        <a:xfrm>
          <a:off x="356509" y="1442356"/>
          <a:ext cx="2786741" cy="424545"/>
        </a:xfrm>
        <a:prstGeom prst="rect">
          <a:avLst/>
        </a:prstGeom>
        <a:solidFill>
          <a:srgbClr val="FFFF99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2000" b="1"/>
            <a:t>1,</a:t>
          </a:r>
          <a:r>
            <a:rPr kumimoji="1" lang="ja-JP" altLang="en-US" sz="2000" b="1"/>
            <a:t> まずはこちらを</a:t>
          </a:r>
        </a:p>
      </xdr:txBody>
    </xdr:sp>
    <xdr:clientData/>
  </xdr:twoCellAnchor>
  <xdr:twoCellAnchor>
    <xdr:from>
      <xdr:col>9</xdr:col>
      <xdr:colOff>32659</xdr:colOff>
      <xdr:row>6</xdr:row>
      <xdr:rowOff>13608</xdr:rowOff>
    </xdr:from>
    <xdr:to>
      <xdr:col>15</xdr:col>
      <xdr:colOff>719818</xdr:colOff>
      <xdr:row>9</xdr:row>
      <xdr:rowOff>114301</xdr:rowOff>
    </xdr:to>
    <xdr:sp macro="" textlink="">
      <xdr:nvSpPr>
        <xdr:cNvPr id="4" name="テキスト ボックス 3"/>
        <xdr:cNvSpPr txBox="1"/>
      </xdr:nvSpPr>
      <xdr:spPr>
        <a:xfrm>
          <a:off x="6509659" y="1292679"/>
          <a:ext cx="3653516" cy="631372"/>
        </a:xfrm>
        <a:prstGeom prst="rect">
          <a:avLst/>
        </a:prstGeom>
        <a:solidFill>
          <a:srgbClr val="FFFF99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 b="1"/>
            <a:t>2,</a:t>
          </a:r>
          <a:r>
            <a:rPr kumimoji="1" lang="ja-JP" altLang="en-US" sz="1600" b="1"/>
            <a:t> 大会、パーティ、リフト券単体の申し込み。○をつけてください。</a:t>
          </a:r>
        </a:p>
      </xdr:txBody>
    </xdr:sp>
    <xdr:clientData/>
  </xdr:twoCellAnchor>
  <xdr:twoCellAnchor>
    <xdr:from>
      <xdr:col>16</xdr:col>
      <xdr:colOff>117023</xdr:colOff>
      <xdr:row>6</xdr:row>
      <xdr:rowOff>1</xdr:rowOff>
    </xdr:from>
    <xdr:to>
      <xdr:col>20</xdr:col>
      <xdr:colOff>326572</xdr:colOff>
      <xdr:row>9</xdr:row>
      <xdr:rowOff>136072</xdr:rowOff>
    </xdr:to>
    <xdr:sp macro="" textlink="">
      <xdr:nvSpPr>
        <xdr:cNvPr id="5" name="テキスト ボックス 4"/>
        <xdr:cNvSpPr txBox="1"/>
      </xdr:nvSpPr>
      <xdr:spPr>
        <a:xfrm>
          <a:off x="10281559" y="1279072"/>
          <a:ext cx="3189513" cy="666750"/>
        </a:xfrm>
        <a:prstGeom prst="rect">
          <a:avLst/>
        </a:prstGeom>
        <a:solidFill>
          <a:srgbClr val="FFFF99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 b="1"/>
            <a:t>3,</a:t>
          </a:r>
          <a:r>
            <a:rPr kumimoji="1" lang="ja-JP" altLang="en-US" sz="1600" b="1"/>
            <a:t> 宿泊と食事、部屋割り。○と選択をお願いします。</a:t>
          </a:r>
        </a:p>
      </xdr:txBody>
    </xdr:sp>
    <xdr:clientData/>
  </xdr:twoCellAnchor>
  <xdr:twoCellAnchor>
    <xdr:from>
      <xdr:col>23</xdr:col>
      <xdr:colOff>78924</xdr:colOff>
      <xdr:row>7</xdr:row>
      <xdr:rowOff>35378</xdr:rowOff>
    </xdr:from>
    <xdr:to>
      <xdr:col>23</xdr:col>
      <xdr:colOff>3268437</xdr:colOff>
      <xdr:row>9</xdr:row>
      <xdr:rowOff>106137</xdr:rowOff>
    </xdr:to>
    <xdr:sp macro="" textlink="">
      <xdr:nvSpPr>
        <xdr:cNvPr id="6" name="テキスト ボックス 5"/>
        <xdr:cNvSpPr txBox="1"/>
      </xdr:nvSpPr>
      <xdr:spPr>
        <a:xfrm>
          <a:off x="15727138" y="1491342"/>
          <a:ext cx="3189513" cy="424545"/>
        </a:xfrm>
        <a:prstGeom prst="rect">
          <a:avLst/>
        </a:prstGeom>
        <a:solidFill>
          <a:srgbClr val="FFFF99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2000" b="1"/>
            <a:t>4,</a:t>
          </a:r>
          <a:r>
            <a:rPr kumimoji="1" lang="ja-JP" altLang="en-US" sz="2000" b="1"/>
            <a:t> コメントもお忘れなく！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X81"/>
  <sheetViews>
    <sheetView showZeros="0" tabSelected="1" zoomScale="90" zoomScaleNormal="9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B18" sqref="B18"/>
    </sheetView>
  </sheetViews>
  <sheetFormatPr defaultRowHeight="13.5"/>
  <cols>
    <col min="1" max="1" width="3.75" bestFit="1" customWidth="1"/>
    <col min="2" max="2" width="14.375" customWidth="1"/>
    <col min="3" max="3" width="3.125" customWidth="1"/>
    <col min="4" max="4" width="13.75" customWidth="1"/>
    <col min="5" max="5" width="12" style="214" bestFit="1" customWidth="1"/>
    <col min="6" max="6" width="3.25" customWidth="1"/>
    <col min="7" max="7" width="11.5" customWidth="1"/>
    <col min="8" max="8" width="11.75" bestFit="1" customWidth="1"/>
    <col min="9" max="9" width="11.5" customWidth="1"/>
    <col min="10" max="10" width="5.75" customWidth="1"/>
    <col min="11" max="11" width="5.625" customWidth="1"/>
    <col min="12" max="13" width="7.625" customWidth="1"/>
    <col min="14" max="14" width="6" customWidth="1"/>
    <col min="15" max="15" width="6.125" customWidth="1"/>
    <col min="16" max="16" width="11.25" customWidth="1"/>
    <col min="17" max="19" width="8.5" customWidth="1"/>
    <col min="20" max="20" width="13.375" customWidth="1"/>
    <col min="21" max="21" width="7.25" customWidth="1"/>
    <col min="22" max="22" width="11.5" customWidth="1"/>
    <col min="23" max="23" width="11.125" customWidth="1"/>
    <col min="24" max="24" width="68.875" customWidth="1"/>
    <col min="25" max="26" width="12" customWidth="1"/>
  </cols>
  <sheetData>
    <row r="1" spans="1:24" ht="30.75" customHeight="1">
      <c r="A1" s="21" t="s">
        <v>85</v>
      </c>
      <c r="B1" s="19"/>
      <c r="C1" s="19"/>
      <c r="D1" s="19"/>
      <c r="E1" s="213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4">
      <c r="A2" s="1"/>
      <c r="B2" s="26" t="s">
        <v>5</v>
      </c>
      <c r="C2" s="257"/>
      <c r="D2" s="258"/>
      <c r="E2" s="259"/>
      <c r="F2" s="7"/>
      <c r="G2" s="7"/>
      <c r="H2" s="22" t="s">
        <v>86</v>
      </c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>
      <c r="A3" s="1"/>
      <c r="B3" s="26" t="s">
        <v>7</v>
      </c>
      <c r="C3" s="257"/>
      <c r="D3" s="258"/>
      <c r="E3" s="259"/>
      <c r="F3" s="7"/>
      <c r="G3" s="7"/>
      <c r="H3" s="22" t="s">
        <v>87</v>
      </c>
      <c r="I3" s="2"/>
      <c r="N3" s="5"/>
      <c r="O3" s="5"/>
      <c r="Q3" s="1"/>
      <c r="R3" s="1"/>
      <c r="S3" s="1"/>
      <c r="T3" s="1"/>
      <c r="U3" s="1"/>
    </row>
    <row r="4" spans="1:24">
      <c r="A4" s="1"/>
      <c r="B4" s="26" t="s">
        <v>8</v>
      </c>
      <c r="C4" s="257"/>
      <c r="D4" s="258"/>
      <c r="E4" s="259"/>
      <c r="F4" s="7"/>
      <c r="G4" s="7"/>
      <c r="H4" s="2" t="s">
        <v>88</v>
      </c>
      <c r="I4" s="2"/>
      <c r="N4" s="5"/>
      <c r="O4" s="5"/>
      <c r="Q4" s="1"/>
      <c r="R4" s="1"/>
      <c r="S4" s="1"/>
      <c r="T4" s="1"/>
      <c r="U4" s="1"/>
      <c r="V4" s="1"/>
    </row>
    <row r="5" spans="1:24">
      <c r="A5" s="1"/>
      <c r="B5" s="26" t="s">
        <v>6</v>
      </c>
      <c r="C5" s="257"/>
      <c r="D5" s="258"/>
      <c r="E5" s="259"/>
      <c r="F5" s="7"/>
      <c r="G5" s="7"/>
      <c r="I5" s="2"/>
      <c r="N5" s="5"/>
      <c r="O5" s="5"/>
      <c r="P5" s="4"/>
      <c r="Q5" s="1"/>
      <c r="R5" s="1"/>
      <c r="S5" s="1"/>
      <c r="T5" s="1"/>
      <c r="U5" s="1"/>
      <c r="V5" s="1"/>
      <c r="W5" s="6"/>
    </row>
    <row r="6" spans="1:24">
      <c r="I6" t="s">
        <v>12</v>
      </c>
    </row>
    <row r="10" spans="1:24" ht="14.25" thickBot="1"/>
    <row r="11" spans="1:24" ht="13.5" customHeight="1">
      <c r="B11" s="247" t="s">
        <v>0</v>
      </c>
      <c r="C11" s="263"/>
      <c r="D11" s="220" t="s">
        <v>97</v>
      </c>
      <c r="E11" s="267" t="s">
        <v>16</v>
      </c>
      <c r="F11" s="220" t="s">
        <v>14</v>
      </c>
      <c r="G11" s="128"/>
      <c r="H11" s="128"/>
      <c r="I11" s="128"/>
      <c r="J11" s="247" t="s">
        <v>9</v>
      </c>
      <c r="K11" s="248"/>
      <c r="L11" s="248"/>
      <c r="M11" s="248"/>
      <c r="N11" s="248"/>
      <c r="O11" s="248"/>
      <c r="P11" s="249"/>
      <c r="Q11" s="250" t="s">
        <v>72</v>
      </c>
      <c r="R11" s="251"/>
      <c r="S11" s="251"/>
      <c r="T11" s="251"/>
      <c r="U11" s="251"/>
      <c r="V11" s="252"/>
      <c r="W11" s="253" t="s">
        <v>79</v>
      </c>
      <c r="X11" s="129"/>
    </row>
    <row r="12" spans="1:24" ht="45" customHeight="1">
      <c r="B12" s="260"/>
      <c r="C12" s="264"/>
      <c r="D12" s="265"/>
      <c r="E12" s="268"/>
      <c r="F12" s="221"/>
      <c r="G12" s="29" t="s">
        <v>96</v>
      </c>
      <c r="H12" s="256" t="s">
        <v>102</v>
      </c>
      <c r="I12" s="29" t="s">
        <v>101</v>
      </c>
      <c r="J12" s="236" t="s">
        <v>58</v>
      </c>
      <c r="K12" s="237"/>
      <c r="L12" s="238" t="s">
        <v>59</v>
      </c>
      <c r="M12" s="239"/>
      <c r="N12" s="239"/>
      <c r="O12" s="240"/>
      <c r="P12" s="241" t="s">
        <v>73</v>
      </c>
      <c r="Q12" s="243" t="s">
        <v>64</v>
      </c>
      <c r="R12" s="244"/>
      <c r="S12" s="20" t="s">
        <v>65</v>
      </c>
      <c r="T12" s="231" t="s">
        <v>106</v>
      </c>
      <c r="U12" s="223" t="s">
        <v>54</v>
      </c>
      <c r="V12" s="225" t="s">
        <v>80</v>
      </c>
      <c r="W12" s="254"/>
      <c r="X12" s="130"/>
    </row>
    <row r="13" spans="1:24" ht="58.5" customHeight="1">
      <c r="B13" s="261"/>
      <c r="C13" s="227" t="s">
        <v>84</v>
      </c>
      <c r="D13" s="265"/>
      <c r="E13" s="268"/>
      <c r="F13" s="221"/>
      <c r="G13" s="29">
        <v>42095</v>
      </c>
      <c r="H13" s="256"/>
      <c r="I13" s="29">
        <v>42070</v>
      </c>
      <c r="J13" s="229" t="s">
        <v>60</v>
      </c>
      <c r="K13" s="231" t="s">
        <v>61</v>
      </c>
      <c r="L13" s="231" t="s">
        <v>62</v>
      </c>
      <c r="M13" s="231" t="s">
        <v>63</v>
      </c>
      <c r="N13" s="232" t="s">
        <v>71</v>
      </c>
      <c r="O13" s="233"/>
      <c r="P13" s="242"/>
      <c r="Q13" s="234" t="s">
        <v>70</v>
      </c>
      <c r="R13" s="231" t="s">
        <v>55</v>
      </c>
      <c r="S13" s="245" t="s">
        <v>77</v>
      </c>
      <c r="T13" s="221"/>
      <c r="U13" s="223"/>
      <c r="V13" s="226"/>
      <c r="W13" s="255"/>
      <c r="X13" s="130"/>
    </row>
    <row r="14" spans="1:24" ht="18.75" customHeight="1" thickBot="1">
      <c r="B14" s="262"/>
      <c r="C14" s="228"/>
      <c r="D14" s="266"/>
      <c r="E14" s="269"/>
      <c r="F14" s="222"/>
      <c r="G14" s="131" t="s">
        <v>17</v>
      </c>
      <c r="H14" s="131" t="s">
        <v>17</v>
      </c>
      <c r="I14" s="131" t="s">
        <v>17</v>
      </c>
      <c r="J14" s="230"/>
      <c r="K14" s="222"/>
      <c r="L14" s="222"/>
      <c r="M14" s="222"/>
      <c r="N14" s="132"/>
      <c r="O14" s="133" t="s">
        <v>57</v>
      </c>
      <c r="P14" s="134" t="s">
        <v>17</v>
      </c>
      <c r="Q14" s="235"/>
      <c r="R14" s="222"/>
      <c r="S14" s="246"/>
      <c r="T14" s="135" t="s">
        <v>82</v>
      </c>
      <c r="U14" s="224"/>
      <c r="V14" s="134" t="s">
        <v>17</v>
      </c>
      <c r="W14" s="136" t="s">
        <v>17</v>
      </c>
      <c r="X14" s="137" t="s">
        <v>18</v>
      </c>
    </row>
    <row r="15" spans="1:24" s="14" customFormat="1" ht="20.100000000000001" customHeight="1" thickBot="1">
      <c r="A15" s="15" t="s">
        <v>11</v>
      </c>
      <c r="B15" s="157" t="s">
        <v>56</v>
      </c>
      <c r="C15" s="158" t="s">
        <v>10</v>
      </c>
      <c r="D15" s="159" t="s">
        <v>52</v>
      </c>
      <c r="E15" s="215">
        <v>22899</v>
      </c>
      <c r="F15" s="160" t="s">
        <v>53</v>
      </c>
      <c r="G15" s="161">
        <f>IF($E15="","",DATEDIF($E15,G$13,"Y"))</f>
        <v>52</v>
      </c>
      <c r="H15" s="162" t="str">
        <f>IF(E15="","",VLOOKUP(G15,table!$E$1:$F$87,2,FALSE))</f>
        <v>５組</v>
      </c>
      <c r="I15" s="163" t="str">
        <f>計算用!G15</f>
        <v>大人</v>
      </c>
      <c r="J15" s="164"/>
      <c r="K15" s="165" t="s">
        <v>75</v>
      </c>
      <c r="L15" s="158" t="s">
        <v>75</v>
      </c>
      <c r="M15" s="161"/>
      <c r="N15" s="166"/>
      <c r="O15" s="167"/>
      <c r="P15" s="168">
        <f>計算用!N15</f>
        <v>15000</v>
      </c>
      <c r="Q15" s="169" t="s">
        <v>10</v>
      </c>
      <c r="R15" s="161"/>
      <c r="S15" s="161" t="s">
        <v>10</v>
      </c>
      <c r="T15" s="170" t="s">
        <v>107</v>
      </c>
      <c r="U15" s="171" t="s">
        <v>83</v>
      </c>
      <c r="V15" s="168">
        <f>計算用!T15</f>
        <v>14800</v>
      </c>
      <c r="W15" s="172">
        <f>P15+V15</f>
        <v>29800</v>
      </c>
      <c r="X15" s="173" t="s">
        <v>15</v>
      </c>
    </row>
    <row r="16" spans="1:24" ht="20.100000000000001" customHeight="1">
      <c r="A16" s="3">
        <v>1</v>
      </c>
      <c r="B16" s="138"/>
      <c r="C16" s="139"/>
      <c r="D16" s="140"/>
      <c r="E16" s="216"/>
      <c r="F16" s="141"/>
      <c r="G16" s="32" t="str">
        <f t="shared" ref="G16:G65" si="0">IF($E16="","",DATEDIF($E16,G$13,"Y"))</f>
        <v/>
      </c>
      <c r="H16" s="142" t="str">
        <f>IF(E16="","",VLOOKUP(G16,table!$E$1:$F$87,2,FALSE))</f>
        <v/>
      </c>
      <c r="I16" s="33" t="str">
        <f>計算用!G16</f>
        <v/>
      </c>
      <c r="J16" s="143"/>
      <c r="K16" s="144"/>
      <c r="L16" s="145"/>
      <c r="M16" s="146"/>
      <c r="N16" s="147"/>
      <c r="O16" s="148"/>
      <c r="P16" s="149">
        <f>計算用!N16</f>
        <v>0</v>
      </c>
      <c r="Q16" s="150"/>
      <c r="R16" s="151"/>
      <c r="S16" s="152"/>
      <c r="T16" s="153"/>
      <c r="U16" s="154"/>
      <c r="V16" s="149">
        <f>計算用!T16</f>
        <v>0</v>
      </c>
      <c r="W16" s="155">
        <f>P16+V16</f>
        <v>0</v>
      </c>
      <c r="X16" s="156"/>
    </row>
    <row r="17" spans="1:24" ht="20.100000000000001" customHeight="1">
      <c r="A17" s="3">
        <f>A16+1</f>
        <v>2</v>
      </c>
      <c r="B17" s="87"/>
      <c r="C17" s="63"/>
      <c r="D17" s="64"/>
      <c r="E17" s="217"/>
      <c r="F17" s="88"/>
      <c r="G17" s="31" t="str">
        <f t="shared" si="0"/>
        <v/>
      </c>
      <c r="H17" s="16" t="str">
        <f>IF(E17="","",VLOOKUP(G17,table!$E$1:$F$87,2,FALSE))</f>
        <v/>
      </c>
      <c r="I17" s="30" t="str">
        <f>計算用!G17</f>
        <v/>
      </c>
      <c r="J17" s="79"/>
      <c r="K17" s="102"/>
      <c r="L17" s="65"/>
      <c r="M17" s="67"/>
      <c r="N17" s="105"/>
      <c r="O17" s="80"/>
      <c r="P17" s="76">
        <f>計算用!N17</f>
        <v>0</v>
      </c>
      <c r="Q17" s="89"/>
      <c r="R17" s="66"/>
      <c r="S17" s="111"/>
      <c r="T17" s="23"/>
      <c r="U17" s="115"/>
      <c r="V17" s="76">
        <f>計算用!T17</f>
        <v>0</v>
      </c>
      <c r="W17" s="25">
        <f t="shared" ref="W17:W65" si="1">P17+V17</f>
        <v>0</v>
      </c>
      <c r="X17" s="121"/>
    </row>
    <row r="18" spans="1:24" ht="20.100000000000001" customHeight="1">
      <c r="A18" s="3">
        <f t="shared" ref="A18:A65" si="2">A17+1</f>
        <v>3</v>
      </c>
      <c r="B18" s="89"/>
      <c r="C18" s="66"/>
      <c r="D18" s="64"/>
      <c r="E18" s="217"/>
      <c r="F18" s="88"/>
      <c r="G18" s="31" t="str">
        <f t="shared" si="0"/>
        <v/>
      </c>
      <c r="H18" s="16" t="str">
        <f>IF(E18="","",VLOOKUP(G18,table!$E$1:$F$87,2,FALSE))</f>
        <v/>
      </c>
      <c r="I18" s="30" t="str">
        <f>計算用!G18</f>
        <v/>
      </c>
      <c r="J18" s="81"/>
      <c r="K18" s="103"/>
      <c r="L18" s="73"/>
      <c r="M18" s="108"/>
      <c r="N18" s="106"/>
      <c r="O18" s="80"/>
      <c r="P18" s="76">
        <f>計算用!N18</f>
        <v>0</v>
      </c>
      <c r="Q18" s="89"/>
      <c r="R18" s="66"/>
      <c r="S18" s="111"/>
      <c r="T18" s="23"/>
      <c r="U18" s="115"/>
      <c r="V18" s="76">
        <f>計算用!T18</f>
        <v>0</v>
      </c>
      <c r="W18" s="25">
        <f t="shared" si="1"/>
        <v>0</v>
      </c>
      <c r="X18" s="121"/>
    </row>
    <row r="19" spans="1:24" ht="20.100000000000001" customHeight="1">
      <c r="A19" s="3">
        <f t="shared" si="2"/>
        <v>4</v>
      </c>
      <c r="B19" s="89"/>
      <c r="C19" s="66"/>
      <c r="D19" s="64"/>
      <c r="E19" s="217"/>
      <c r="F19" s="90"/>
      <c r="G19" s="31" t="str">
        <f t="shared" si="0"/>
        <v/>
      </c>
      <c r="H19" s="16" t="str">
        <f>IF(E19="","",VLOOKUP(G19,table!$E$1:$F$87,2,FALSE))</f>
        <v/>
      </c>
      <c r="I19" s="30" t="str">
        <f>計算用!G19</f>
        <v/>
      </c>
      <c r="J19" s="81"/>
      <c r="K19" s="103"/>
      <c r="L19" s="73"/>
      <c r="M19" s="108"/>
      <c r="N19" s="106"/>
      <c r="O19" s="80"/>
      <c r="P19" s="76">
        <f>計算用!N19</f>
        <v>0</v>
      </c>
      <c r="Q19" s="89"/>
      <c r="R19" s="66"/>
      <c r="S19" s="111"/>
      <c r="T19" s="23"/>
      <c r="U19" s="115"/>
      <c r="V19" s="76">
        <f>計算用!T19</f>
        <v>0</v>
      </c>
      <c r="W19" s="25">
        <f t="shared" si="1"/>
        <v>0</v>
      </c>
      <c r="X19" s="121"/>
    </row>
    <row r="20" spans="1:24" ht="20.100000000000001" customHeight="1">
      <c r="A20" s="3">
        <f t="shared" si="2"/>
        <v>5</v>
      </c>
      <c r="B20" s="91"/>
      <c r="C20" s="68"/>
      <c r="D20" s="69"/>
      <c r="E20" s="217"/>
      <c r="F20" s="92"/>
      <c r="G20" s="31" t="str">
        <f t="shared" si="0"/>
        <v/>
      </c>
      <c r="H20" s="16" t="str">
        <f>IF(E20="","",VLOOKUP(G20,table!$E$1:$F$87,2,FALSE))</f>
        <v/>
      </c>
      <c r="I20" s="30" t="str">
        <f>計算用!G20</f>
        <v/>
      </c>
      <c r="J20" s="82"/>
      <c r="K20" s="103"/>
      <c r="L20" s="73"/>
      <c r="M20" s="108"/>
      <c r="N20" s="106"/>
      <c r="O20" s="80"/>
      <c r="P20" s="76">
        <f>計算用!N20</f>
        <v>0</v>
      </c>
      <c r="Q20" s="100"/>
      <c r="R20" s="66"/>
      <c r="S20" s="112"/>
      <c r="T20" s="23"/>
      <c r="U20" s="115"/>
      <c r="V20" s="76">
        <f>計算用!T20</f>
        <v>0</v>
      </c>
      <c r="W20" s="25">
        <f t="shared" si="1"/>
        <v>0</v>
      </c>
      <c r="X20" s="121"/>
    </row>
    <row r="21" spans="1:24" ht="20.100000000000001" customHeight="1">
      <c r="A21" s="3">
        <f t="shared" si="2"/>
        <v>6</v>
      </c>
      <c r="B21" s="89"/>
      <c r="C21" s="66"/>
      <c r="D21" s="64"/>
      <c r="E21" s="217"/>
      <c r="F21" s="90"/>
      <c r="G21" s="31" t="str">
        <f t="shared" si="0"/>
        <v/>
      </c>
      <c r="H21" s="16" t="str">
        <f>IF(E21="","",VLOOKUP(G21,table!$E$1:$F$87,2,FALSE))</f>
        <v/>
      </c>
      <c r="I21" s="30" t="str">
        <f>計算用!G21</f>
        <v/>
      </c>
      <c r="J21" s="81"/>
      <c r="K21" s="103"/>
      <c r="L21" s="73"/>
      <c r="M21" s="108"/>
      <c r="N21" s="106"/>
      <c r="O21" s="80"/>
      <c r="P21" s="76">
        <f>計算用!N21</f>
        <v>0</v>
      </c>
      <c r="Q21" s="89"/>
      <c r="R21" s="66"/>
      <c r="S21" s="112"/>
      <c r="T21" s="23"/>
      <c r="U21" s="115"/>
      <c r="V21" s="76">
        <f>計算用!T21</f>
        <v>0</v>
      </c>
      <c r="W21" s="25">
        <f t="shared" si="1"/>
        <v>0</v>
      </c>
      <c r="X21" s="121"/>
    </row>
    <row r="22" spans="1:24" ht="20.100000000000001" customHeight="1">
      <c r="A22" s="3">
        <f>A21+1</f>
        <v>7</v>
      </c>
      <c r="B22" s="89"/>
      <c r="C22" s="66"/>
      <c r="D22" s="64"/>
      <c r="E22" s="217"/>
      <c r="F22" s="90"/>
      <c r="G22" s="31" t="str">
        <f t="shared" si="0"/>
        <v/>
      </c>
      <c r="H22" s="16" t="str">
        <f>IF(E22="","",VLOOKUP(G22,table!$E$1:$F$87,2,FALSE))</f>
        <v/>
      </c>
      <c r="I22" s="30" t="str">
        <f>計算用!G22</f>
        <v/>
      </c>
      <c r="J22" s="81"/>
      <c r="K22" s="103"/>
      <c r="L22" s="73"/>
      <c r="M22" s="108"/>
      <c r="N22" s="106"/>
      <c r="O22" s="80"/>
      <c r="P22" s="76">
        <f>計算用!N22</f>
        <v>0</v>
      </c>
      <c r="Q22" s="89"/>
      <c r="R22" s="66"/>
      <c r="S22" s="111"/>
      <c r="T22" s="23"/>
      <c r="U22" s="115"/>
      <c r="V22" s="76">
        <f>計算用!T22</f>
        <v>0</v>
      </c>
      <c r="W22" s="25">
        <f t="shared" si="1"/>
        <v>0</v>
      </c>
      <c r="X22" s="122"/>
    </row>
    <row r="23" spans="1:24" ht="20.100000000000001" customHeight="1">
      <c r="A23" s="3">
        <f t="shared" si="2"/>
        <v>8</v>
      </c>
      <c r="B23" s="89"/>
      <c r="C23" s="66"/>
      <c r="D23" s="64"/>
      <c r="E23" s="217"/>
      <c r="F23" s="90"/>
      <c r="G23" s="31" t="str">
        <f t="shared" si="0"/>
        <v/>
      </c>
      <c r="H23" s="16" t="str">
        <f>IF(E23="","",VLOOKUP(G23,table!$E$1:$F$87,2,FALSE))</f>
        <v/>
      </c>
      <c r="I23" s="30" t="str">
        <f>計算用!G23</f>
        <v/>
      </c>
      <c r="J23" s="81"/>
      <c r="K23" s="103"/>
      <c r="L23" s="73"/>
      <c r="M23" s="108"/>
      <c r="N23" s="106"/>
      <c r="O23" s="80"/>
      <c r="P23" s="76">
        <f>計算用!N23</f>
        <v>0</v>
      </c>
      <c r="Q23" s="89"/>
      <c r="R23" s="66"/>
      <c r="S23" s="111"/>
      <c r="T23" s="23"/>
      <c r="U23" s="115"/>
      <c r="V23" s="76">
        <f>計算用!T23</f>
        <v>0</v>
      </c>
      <c r="W23" s="25">
        <f t="shared" si="1"/>
        <v>0</v>
      </c>
      <c r="X23" s="121"/>
    </row>
    <row r="24" spans="1:24" ht="20.100000000000001" customHeight="1">
      <c r="A24" s="3">
        <f t="shared" si="2"/>
        <v>9</v>
      </c>
      <c r="B24" s="89"/>
      <c r="C24" s="66"/>
      <c r="D24" s="64"/>
      <c r="E24" s="217"/>
      <c r="F24" s="90"/>
      <c r="G24" s="31" t="str">
        <f t="shared" si="0"/>
        <v/>
      </c>
      <c r="H24" s="16" t="str">
        <f>IF(E24="","",VLOOKUP(G24,table!$E$1:$F$87,2,FALSE))</f>
        <v/>
      </c>
      <c r="I24" s="30" t="str">
        <f>計算用!G24</f>
        <v/>
      </c>
      <c r="J24" s="81"/>
      <c r="K24" s="103"/>
      <c r="L24" s="73"/>
      <c r="M24" s="108"/>
      <c r="N24" s="106"/>
      <c r="O24" s="80"/>
      <c r="P24" s="76">
        <f>計算用!N24</f>
        <v>0</v>
      </c>
      <c r="Q24" s="89"/>
      <c r="R24" s="66"/>
      <c r="S24" s="111"/>
      <c r="T24" s="23"/>
      <c r="U24" s="115"/>
      <c r="V24" s="76">
        <f>計算用!T24</f>
        <v>0</v>
      </c>
      <c r="W24" s="25">
        <f t="shared" si="1"/>
        <v>0</v>
      </c>
      <c r="X24" s="121"/>
    </row>
    <row r="25" spans="1:24" ht="20.100000000000001" customHeight="1">
      <c r="A25" s="3">
        <f t="shared" si="2"/>
        <v>10</v>
      </c>
      <c r="B25" s="89"/>
      <c r="C25" s="66"/>
      <c r="D25" s="64"/>
      <c r="E25" s="217"/>
      <c r="F25" s="90"/>
      <c r="G25" s="31" t="str">
        <f t="shared" si="0"/>
        <v/>
      </c>
      <c r="H25" s="16" t="str">
        <f>IF(E25="","",VLOOKUP(G25,table!$E$1:$F$87,2,FALSE))</f>
        <v/>
      </c>
      <c r="I25" s="30" t="str">
        <f>計算用!G25</f>
        <v/>
      </c>
      <c r="J25" s="81"/>
      <c r="K25" s="103"/>
      <c r="L25" s="73"/>
      <c r="M25" s="108"/>
      <c r="N25" s="106"/>
      <c r="O25" s="80"/>
      <c r="P25" s="76">
        <f>計算用!N25</f>
        <v>0</v>
      </c>
      <c r="Q25" s="101"/>
      <c r="R25" s="74"/>
      <c r="S25" s="113"/>
      <c r="T25" s="23"/>
      <c r="U25" s="115"/>
      <c r="V25" s="76">
        <f>計算用!T25</f>
        <v>0</v>
      </c>
      <c r="W25" s="25">
        <f t="shared" si="1"/>
        <v>0</v>
      </c>
      <c r="X25" s="121"/>
    </row>
    <row r="26" spans="1:24" ht="20.100000000000001" customHeight="1">
      <c r="A26" s="3">
        <f t="shared" si="2"/>
        <v>11</v>
      </c>
      <c r="B26" s="89"/>
      <c r="C26" s="66"/>
      <c r="D26" s="64"/>
      <c r="E26" s="217"/>
      <c r="F26" s="90"/>
      <c r="G26" s="31" t="str">
        <f t="shared" si="0"/>
        <v/>
      </c>
      <c r="H26" s="16" t="str">
        <f>IF(E26="","",VLOOKUP(G26,table!$E$1:$F$87,2,FALSE))</f>
        <v/>
      </c>
      <c r="I26" s="30" t="str">
        <f>計算用!G26</f>
        <v/>
      </c>
      <c r="J26" s="81"/>
      <c r="K26" s="103"/>
      <c r="L26" s="73"/>
      <c r="M26" s="108"/>
      <c r="N26" s="106"/>
      <c r="O26" s="80"/>
      <c r="P26" s="76">
        <f>計算用!N26</f>
        <v>0</v>
      </c>
      <c r="Q26" s="83"/>
      <c r="R26" s="74"/>
      <c r="S26" s="113"/>
      <c r="T26" s="23"/>
      <c r="U26" s="115"/>
      <c r="V26" s="76">
        <f>計算用!T26</f>
        <v>0</v>
      </c>
      <c r="W26" s="25">
        <f t="shared" si="1"/>
        <v>0</v>
      </c>
      <c r="X26" s="121"/>
    </row>
    <row r="27" spans="1:24" ht="20.100000000000001" customHeight="1">
      <c r="A27" s="3">
        <f t="shared" si="2"/>
        <v>12</v>
      </c>
      <c r="B27" s="89"/>
      <c r="C27" s="66"/>
      <c r="D27" s="64"/>
      <c r="E27" s="217"/>
      <c r="F27" s="90"/>
      <c r="G27" s="31" t="str">
        <f t="shared" si="0"/>
        <v/>
      </c>
      <c r="H27" s="16" t="str">
        <f>IF(E27="","",VLOOKUP(G27,table!$E$1:$F$87,2,FALSE))</f>
        <v/>
      </c>
      <c r="I27" s="30" t="str">
        <f>計算用!G27</f>
        <v/>
      </c>
      <c r="J27" s="81"/>
      <c r="K27" s="103"/>
      <c r="L27" s="73"/>
      <c r="M27" s="108"/>
      <c r="N27" s="106"/>
      <c r="O27" s="80"/>
      <c r="P27" s="76">
        <f>計算用!N27</f>
        <v>0</v>
      </c>
      <c r="Q27" s="83"/>
      <c r="R27" s="74"/>
      <c r="S27" s="114"/>
      <c r="T27" s="23"/>
      <c r="U27" s="115"/>
      <c r="V27" s="76">
        <f>計算用!T27</f>
        <v>0</v>
      </c>
      <c r="W27" s="25">
        <f t="shared" si="1"/>
        <v>0</v>
      </c>
      <c r="X27" s="121"/>
    </row>
    <row r="28" spans="1:24" ht="20.100000000000001" customHeight="1">
      <c r="A28" s="3">
        <f t="shared" si="2"/>
        <v>13</v>
      </c>
      <c r="B28" s="93"/>
      <c r="C28" s="70"/>
      <c r="D28" s="71"/>
      <c r="E28" s="217"/>
      <c r="F28" s="94"/>
      <c r="G28" s="31" t="str">
        <f t="shared" si="0"/>
        <v/>
      </c>
      <c r="H28" s="16" t="str">
        <f>IF(E28="","",VLOOKUP(G28,table!$E$1:$F$87,2,FALSE))</f>
        <v/>
      </c>
      <c r="I28" s="30" t="str">
        <f>計算用!G28</f>
        <v/>
      </c>
      <c r="J28" s="81"/>
      <c r="K28" s="103"/>
      <c r="L28" s="73"/>
      <c r="M28" s="108"/>
      <c r="N28" s="106"/>
      <c r="O28" s="80"/>
      <c r="P28" s="76">
        <f>計算用!N28</f>
        <v>0</v>
      </c>
      <c r="Q28" s="83"/>
      <c r="R28" s="74"/>
      <c r="S28" s="114"/>
      <c r="T28" s="23"/>
      <c r="U28" s="115"/>
      <c r="V28" s="76">
        <f>計算用!T28</f>
        <v>0</v>
      </c>
      <c r="W28" s="25">
        <f t="shared" si="1"/>
        <v>0</v>
      </c>
      <c r="X28" s="121"/>
    </row>
    <row r="29" spans="1:24" ht="20.100000000000001" customHeight="1">
      <c r="A29" s="3">
        <f t="shared" si="2"/>
        <v>14</v>
      </c>
      <c r="B29" s="95"/>
      <c r="C29" s="72"/>
      <c r="D29" s="71"/>
      <c r="E29" s="217"/>
      <c r="F29" s="90"/>
      <c r="G29" s="31" t="str">
        <f t="shared" si="0"/>
        <v/>
      </c>
      <c r="H29" s="16" t="str">
        <f>IF(E29="","",VLOOKUP(G29,table!$E$1:$F$87,2,FALSE))</f>
        <v/>
      </c>
      <c r="I29" s="30" t="str">
        <f>計算用!G29</f>
        <v/>
      </c>
      <c r="J29" s="81"/>
      <c r="K29" s="103"/>
      <c r="L29" s="73"/>
      <c r="M29" s="108"/>
      <c r="N29" s="106"/>
      <c r="O29" s="80"/>
      <c r="P29" s="76">
        <f>計算用!N29</f>
        <v>0</v>
      </c>
      <c r="Q29" s="89"/>
      <c r="R29" s="66"/>
      <c r="S29" s="111"/>
      <c r="T29" s="23"/>
      <c r="U29" s="115"/>
      <c r="V29" s="76">
        <f>計算用!T29</f>
        <v>0</v>
      </c>
      <c r="W29" s="25">
        <f t="shared" si="1"/>
        <v>0</v>
      </c>
      <c r="X29" s="121"/>
    </row>
    <row r="30" spans="1:24" ht="20.100000000000001" customHeight="1">
      <c r="A30" s="3">
        <f t="shared" si="2"/>
        <v>15</v>
      </c>
      <c r="B30" s="89"/>
      <c r="C30" s="66"/>
      <c r="D30" s="64"/>
      <c r="E30" s="217"/>
      <c r="F30" s="90"/>
      <c r="G30" s="31" t="str">
        <f t="shared" si="0"/>
        <v/>
      </c>
      <c r="H30" s="16" t="str">
        <f>IF(E30="","",VLOOKUP(G30,table!$E$1:$F$87,2,FALSE))</f>
        <v/>
      </c>
      <c r="I30" s="30" t="str">
        <f>計算用!G30</f>
        <v/>
      </c>
      <c r="J30" s="81"/>
      <c r="K30" s="103"/>
      <c r="L30" s="73"/>
      <c r="M30" s="108"/>
      <c r="N30" s="106"/>
      <c r="O30" s="80"/>
      <c r="P30" s="76">
        <f>計算用!N30</f>
        <v>0</v>
      </c>
      <c r="Q30" s="89"/>
      <c r="R30" s="66"/>
      <c r="S30" s="111"/>
      <c r="T30" s="23"/>
      <c r="U30" s="115"/>
      <c r="V30" s="76">
        <f>計算用!T30</f>
        <v>0</v>
      </c>
      <c r="W30" s="25">
        <f t="shared" si="1"/>
        <v>0</v>
      </c>
      <c r="X30" s="121"/>
    </row>
    <row r="31" spans="1:24" ht="20.100000000000001" customHeight="1">
      <c r="A31" s="3">
        <f t="shared" si="2"/>
        <v>16</v>
      </c>
      <c r="B31" s="89"/>
      <c r="C31" s="66"/>
      <c r="D31" s="64"/>
      <c r="E31" s="217"/>
      <c r="F31" s="90"/>
      <c r="G31" s="31" t="str">
        <f t="shared" si="0"/>
        <v/>
      </c>
      <c r="H31" s="16" t="str">
        <f>IF(E31="","",VLOOKUP(G31,table!$E$1:$F$87,2,FALSE))</f>
        <v/>
      </c>
      <c r="I31" s="30" t="str">
        <f>計算用!G31</f>
        <v/>
      </c>
      <c r="J31" s="81"/>
      <c r="K31" s="103"/>
      <c r="L31" s="73"/>
      <c r="M31" s="108"/>
      <c r="N31" s="106"/>
      <c r="O31" s="80"/>
      <c r="P31" s="76">
        <f>計算用!N31</f>
        <v>0</v>
      </c>
      <c r="Q31" s="89"/>
      <c r="R31" s="66"/>
      <c r="S31" s="111"/>
      <c r="T31" s="23"/>
      <c r="U31" s="115"/>
      <c r="V31" s="76">
        <f>計算用!T31</f>
        <v>0</v>
      </c>
      <c r="W31" s="25">
        <f t="shared" si="1"/>
        <v>0</v>
      </c>
      <c r="X31" s="121"/>
    </row>
    <row r="32" spans="1:24" ht="20.100000000000001" customHeight="1">
      <c r="A32" s="3">
        <f t="shared" si="2"/>
        <v>17</v>
      </c>
      <c r="B32" s="89"/>
      <c r="C32" s="66"/>
      <c r="D32" s="64"/>
      <c r="E32" s="217"/>
      <c r="F32" s="90"/>
      <c r="G32" s="31" t="str">
        <f t="shared" si="0"/>
        <v/>
      </c>
      <c r="H32" s="16" t="str">
        <f>IF(E32="","",VLOOKUP(G32,table!$E$1:$F$87,2,FALSE))</f>
        <v/>
      </c>
      <c r="I32" s="30" t="str">
        <f>計算用!G32</f>
        <v/>
      </c>
      <c r="J32" s="81"/>
      <c r="K32" s="103"/>
      <c r="L32" s="73"/>
      <c r="M32" s="108"/>
      <c r="N32" s="106"/>
      <c r="O32" s="80"/>
      <c r="P32" s="76">
        <f>計算用!N32</f>
        <v>0</v>
      </c>
      <c r="Q32" s="89"/>
      <c r="R32" s="66"/>
      <c r="S32" s="111"/>
      <c r="T32" s="23"/>
      <c r="U32" s="115"/>
      <c r="V32" s="76">
        <f>計算用!T32</f>
        <v>0</v>
      </c>
      <c r="W32" s="25">
        <f t="shared" si="1"/>
        <v>0</v>
      </c>
      <c r="X32" s="121"/>
    </row>
    <row r="33" spans="1:24" ht="20.100000000000001" customHeight="1">
      <c r="A33" s="3">
        <f t="shared" si="2"/>
        <v>18</v>
      </c>
      <c r="B33" s="83"/>
      <c r="C33" s="74"/>
      <c r="D33" s="71"/>
      <c r="E33" s="217"/>
      <c r="F33" s="90"/>
      <c r="G33" s="31" t="str">
        <f t="shared" si="0"/>
        <v/>
      </c>
      <c r="H33" s="16" t="str">
        <f>IF(E33="","",VLOOKUP(G33,table!$E$1:$F$87,2,FALSE))</f>
        <v/>
      </c>
      <c r="I33" s="30" t="str">
        <f>計算用!G33</f>
        <v/>
      </c>
      <c r="J33" s="81"/>
      <c r="K33" s="103"/>
      <c r="L33" s="73"/>
      <c r="M33" s="108"/>
      <c r="N33" s="106"/>
      <c r="O33" s="80"/>
      <c r="P33" s="76">
        <f>計算用!N33</f>
        <v>0</v>
      </c>
      <c r="Q33" s="89"/>
      <c r="R33" s="66"/>
      <c r="S33" s="111"/>
      <c r="T33" s="23"/>
      <c r="U33" s="115"/>
      <c r="V33" s="76">
        <f>計算用!T33</f>
        <v>0</v>
      </c>
      <c r="W33" s="25">
        <f t="shared" si="1"/>
        <v>0</v>
      </c>
      <c r="X33" s="121"/>
    </row>
    <row r="34" spans="1:24" ht="20.100000000000001" customHeight="1">
      <c r="A34" s="3">
        <f t="shared" si="2"/>
        <v>19</v>
      </c>
      <c r="B34" s="89"/>
      <c r="C34" s="66"/>
      <c r="D34" s="64"/>
      <c r="E34" s="217"/>
      <c r="F34" s="94"/>
      <c r="G34" s="31" t="str">
        <f t="shared" si="0"/>
        <v/>
      </c>
      <c r="H34" s="16" t="str">
        <f>IF(E34="","",VLOOKUP(G34,table!$E$1:$F$87,2,FALSE))</f>
        <v/>
      </c>
      <c r="I34" s="30" t="str">
        <f>計算用!G34</f>
        <v/>
      </c>
      <c r="J34" s="81"/>
      <c r="K34" s="103"/>
      <c r="L34" s="73"/>
      <c r="M34" s="108"/>
      <c r="N34" s="106"/>
      <c r="O34" s="80"/>
      <c r="P34" s="76">
        <f>計算用!N34</f>
        <v>0</v>
      </c>
      <c r="Q34" s="89"/>
      <c r="R34" s="66"/>
      <c r="S34" s="111"/>
      <c r="T34" s="23"/>
      <c r="U34" s="115"/>
      <c r="V34" s="76">
        <f>計算用!T34</f>
        <v>0</v>
      </c>
      <c r="W34" s="25">
        <f t="shared" si="1"/>
        <v>0</v>
      </c>
      <c r="X34" s="121"/>
    </row>
    <row r="35" spans="1:24" ht="20.100000000000001" customHeight="1">
      <c r="A35" s="3">
        <f t="shared" si="2"/>
        <v>20</v>
      </c>
      <c r="B35" s="89"/>
      <c r="C35" s="66"/>
      <c r="D35" s="75"/>
      <c r="E35" s="217"/>
      <c r="F35" s="94"/>
      <c r="G35" s="31" t="str">
        <f t="shared" si="0"/>
        <v/>
      </c>
      <c r="H35" s="16" t="str">
        <f>IF(E35="","",VLOOKUP(G35,table!$E$1:$F$87,2,FALSE))</f>
        <v/>
      </c>
      <c r="I35" s="30" t="str">
        <f>計算用!G35</f>
        <v/>
      </c>
      <c r="J35" s="81"/>
      <c r="K35" s="103"/>
      <c r="L35" s="73"/>
      <c r="M35" s="108"/>
      <c r="N35" s="106"/>
      <c r="O35" s="80"/>
      <c r="P35" s="76">
        <f>計算用!N35</f>
        <v>0</v>
      </c>
      <c r="Q35" s="89"/>
      <c r="R35" s="66"/>
      <c r="S35" s="111"/>
      <c r="T35" s="23"/>
      <c r="U35" s="115"/>
      <c r="V35" s="76">
        <f>計算用!T35</f>
        <v>0</v>
      </c>
      <c r="W35" s="25">
        <f t="shared" si="1"/>
        <v>0</v>
      </c>
      <c r="X35" s="121"/>
    </row>
    <row r="36" spans="1:24" ht="20.100000000000001" customHeight="1">
      <c r="A36" s="3">
        <f t="shared" si="2"/>
        <v>21</v>
      </c>
      <c r="B36" s="89"/>
      <c r="C36" s="66"/>
      <c r="D36" s="75"/>
      <c r="E36" s="217"/>
      <c r="F36" s="94"/>
      <c r="G36" s="31" t="str">
        <f t="shared" si="0"/>
        <v/>
      </c>
      <c r="H36" s="16" t="str">
        <f>IF(E36="","",VLOOKUP(G36,table!$E$1:$F$87,2,FALSE))</f>
        <v/>
      </c>
      <c r="I36" s="30" t="str">
        <f>計算用!G36</f>
        <v/>
      </c>
      <c r="J36" s="81"/>
      <c r="K36" s="103"/>
      <c r="L36" s="73"/>
      <c r="M36" s="108"/>
      <c r="N36" s="106"/>
      <c r="O36" s="80"/>
      <c r="P36" s="76">
        <f>計算用!N36</f>
        <v>0</v>
      </c>
      <c r="Q36" s="89"/>
      <c r="R36" s="66"/>
      <c r="S36" s="111"/>
      <c r="T36" s="23"/>
      <c r="U36" s="115"/>
      <c r="V36" s="76">
        <f>計算用!T36</f>
        <v>0</v>
      </c>
      <c r="W36" s="25">
        <f t="shared" si="1"/>
        <v>0</v>
      </c>
      <c r="X36" s="121"/>
    </row>
    <row r="37" spans="1:24" ht="20.100000000000001" customHeight="1">
      <c r="A37" s="3">
        <f t="shared" si="2"/>
        <v>22</v>
      </c>
      <c r="B37" s="89"/>
      <c r="C37" s="66"/>
      <c r="D37" s="75"/>
      <c r="E37" s="217"/>
      <c r="F37" s="94"/>
      <c r="G37" s="31" t="str">
        <f t="shared" si="0"/>
        <v/>
      </c>
      <c r="H37" s="16" t="str">
        <f>IF(E37="","",VLOOKUP(G37,table!$E$1:$F$87,2,FALSE))</f>
        <v/>
      </c>
      <c r="I37" s="30" t="str">
        <f>計算用!G37</f>
        <v/>
      </c>
      <c r="J37" s="81"/>
      <c r="K37" s="103"/>
      <c r="L37" s="73"/>
      <c r="M37" s="108"/>
      <c r="N37" s="106"/>
      <c r="O37" s="80"/>
      <c r="P37" s="76">
        <f>計算用!N37</f>
        <v>0</v>
      </c>
      <c r="Q37" s="89"/>
      <c r="R37" s="66"/>
      <c r="S37" s="111"/>
      <c r="T37" s="23"/>
      <c r="U37" s="115"/>
      <c r="V37" s="76">
        <f>計算用!T37</f>
        <v>0</v>
      </c>
      <c r="W37" s="25">
        <f t="shared" si="1"/>
        <v>0</v>
      </c>
      <c r="X37" s="121"/>
    </row>
    <row r="38" spans="1:24" ht="20.100000000000001" customHeight="1">
      <c r="A38" s="3">
        <f t="shared" si="2"/>
        <v>23</v>
      </c>
      <c r="B38" s="89"/>
      <c r="C38" s="66"/>
      <c r="D38" s="75"/>
      <c r="E38" s="218"/>
      <c r="F38" s="94"/>
      <c r="G38" s="31" t="str">
        <f t="shared" si="0"/>
        <v/>
      </c>
      <c r="H38" s="16" t="str">
        <f>IF(E38="","",VLOOKUP(G38,table!$E$1:$F$87,2,FALSE))</f>
        <v/>
      </c>
      <c r="I38" s="30" t="str">
        <f>計算用!G38</f>
        <v/>
      </c>
      <c r="J38" s="81"/>
      <c r="K38" s="103"/>
      <c r="L38" s="73"/>
      <c r="M38" s="108"/>
      <c r="N38" s="106"/>
      <c r="O38" s="80"/>
      <c r="P38" s="76">
        <f>計算用!N38</f>
        <v>0</v>
      </c>
      <c r="Q38" s="89"/>
      <c r="R38" s="66"/>
      <c r="S38" s="111"/>
      <c r="T38" s="23"/>
      <c r="U38" s="115"/>
      <c r="V38" s="76">
        <f>計算用!T38</f>
        <v>0</v>
      </c>
      <c r="W38" s="25">
        <f t="shared" si="1"/>
        <v>0</v>
      </c>
      <c r="X38" s="121"/>
    </row>
    <row r="39" spans="1:24" ht="20.100000000000001" customHeight="1">
      <c r="A39" s="3">
        <f t="shared" si="2"/>
        <v>24</v>
      </c>
      <c r="B39" s="89"/>
      <c r="C39" s="66"/>
      <c r="D39" s="75"/>
      <c r="E39" s="218"/>
      <c r="F39" s="94"/>
      <c r="G39" s="31" t="str">
        <f t="shared" si="0"/>
        <v/>
      </c>
      <c r="H39" s="16" t="str">
        <f>IF(E39="","",VLOOKUP(G39,table!$E$1:$F$87,2,FALSE))</f>
        <v/>
      </c>
      <c r="I39" s="30" t="str">
        <f>計算用!G39</f>
        <v/>
      </c>
      <c r="J39" s="81"/>
      <c r="K39" s="103"/>
      <c r="L39" s="73"/>
      <c r="M39" s="108"/>
      <c r="N39" s="106"/>
      <c r="O39" s="80"/>
      <c r="P39" s="76">
        <f>計算用!N39</f>
        <v>0</v>
      </c>
      <c r="Q39" s="89"/>
      <c r="R39" s="66"/>
      <c r="S39" s="111"/>
      <c r="T39" s="23"/>
      <c r="U39" s="115"/>
      <c r="V39" s="76">
        <f>計算用!T39</f>
        <v>0</v>
      </c>
      <c r="W39" s="25">
        <f t="shared" si="1"/>
        <v>0</v>
      </c>
      <c r="X39" s="121"/>
    </row>
    <row r="40" spans="1:24" ht="20.100000000000001" customHeight="1">
      <c r="A40" s="3">
        <f t="shared" si="2"/>
        <v>25</v>
      </c>
      <c r="B40" s="89"/>
      <c r="C40" s="66"/>
      <c r="D40" s="75"/>
      <c r="E40" s="218"/>
      <c r="F40" s="94"/>
      <c r="G40" s="31" t="str">
        <f t="shared" si="0"/>
        <v/>
      </c>
      <c r="H40" s="16" t="str">
        <f>IF(E40="","",VLOOKUP(G40,table!$E$1:$F$87,2,FALSE))</f>
        <v/>
      </c>
      <c r="I40" s="30" t="str">
        <f>計算用!G40</f>
        <v/>
      </c>
      <c r="J40" s="81"/>
      <c r="K40" s="103"/>
      <c r="L40" s="73"/>
      <c r="M40" s="108"/>
      <c r="N40" s="106"/>
      <c r="O40" s="80"/>
      <c r="P40" s="76">
        <f>計算用!N40</f>
        <v>0</v>
      </c>
      <c r="Q40" s="89"/>
      <c r="R40" s="66"/>
      <c r="S40" s="111"/>
      <c r="T40" s="23"/>
      <c r="U40" s="115"/>
      <c r="V40" s="76">
        <f>計算用!T40</f>
        <v>0</v>
      </c>
      <c r="W40" s="25">
        <f t="shared" si="1"/>
        <v>0</v>
      </c>
      <c r="X40" s="121"/>
    </row>
    <row r="41" spans="1:24" ht="20.100000000000001" customHeight="1">
      <c r="A41" s="3">
        <f t="shared" si="2"/>
        <v>26</v>
      </c>
      <c r="B41" s="89"/>
      <c r="C41" s="66"/>
      <c r="D41" s="75"/>
      <c r="E41" s="218"/>
      <c r="F41" s="94"/>
      <c r="G41" s="31" t="str">
        <f t="shared" si="0"/>
        <v/>
      </c>
      <c r="H41" s="16" t="str">
        <f>IF(E41="","",VLOOKUP(G41,table!$E$1:$F$87,2,FALSE))</f>
        <v/>
      </c>
      <c r="I41" s="30" t="str">
        <f>計算用!G41</f>
        <v/>
      </c>
      <c r="J41" s="81"/>
      <c r="K41" s="103"/>
      <c r="L41" s="73"/>
      <c r="M41" s="108"/>
      <c r="N41" s="106"/>
      <c r="O41" s="80"/>
      <c r="P41" s="76">
        <f>計算用!N41</f>
        <v>0</v>
      </c>
      <c r="Q41" s="89"/>
      <c r="R41" s="66"/>
      <c r="S41" s="111"/>
      <c r="T41" s="23"/>
      <c r="U41" s="115"/>
      <c r="V41" s="76">
        <f>計算用!T41</f>
        <v>0</v>
      </c>
      <c r="W41" s="25">
        <f t="shared" si="1"/>
        <v>0</v>
      </c>
      <c r="X41" s="121"/>
    </row>
    <row r="42" spans="1:24" ht="20.100000000000001" customHeight="1">
      <c r="A42" s="3">
        <f t="shared" si="2"/>
        <v>27</v>
      </c>
      <c r="B42" s="89"/>
      <c r="C42" s="66"/>
      <c r="D42" s="75"/>
      <c r="E42" s="218"/>
      <c r="F42" s="94"/>
      <c r="G42" s="31" t="str">
        <f t="shared" si="0"/>
        <v/>
      </c>
      <c r="H42" s="16" t="str">
        <f>IF(E42="","",VLOOKUP(G42,table!$E$1:$F$87,2,FALSE))</f>
        <v/>
      </c>
      <c r="I42" s="30" t="str">
        <f>計算用!G42</f>
        <v/>
      </c>
      <c r="J42" s="81"/>
      <c r="K42" s="103"/>
      <c r="L42" s="73"/>
      <c r="M42" s="108"/>
      <c r="N42" s="106"/>
      <c r="O42" s="80"/>
      <c r="P42" s="76">
        <f>計算用!N42</f>
        <v>0</v>
      </c>
      <c r="Q42" s="89"/>
      <c r="R42" s="66"/>
      <c r="S42" s="111"/>
      <c r="T42" s="23"/>
      <c r="U42" s="115"/>
      <c r="V42" s="76">
        <f>計算用!T42</f>
        <v>0</v>
      </c>
      <c r="W42" s="25">
        <f t="shared" si="1"/>
        <v>0</v>
      </c>
      <c r="X42" s="121"/>
    </row>
    <row r="43" spans="1:24" ht="20.100000000000001" customHeight="1">
      <c r="A43" s="3">
        <f t="shared" si="2"/>
        <v>28</v>
      </c>
      <c r="B43" s="89"/>
      <c r="C43" s="66"/>
      <c r="D43" s="75"/>
      <c r="E43" s="218"/>
      <c r="F43" s="94"/>
      <c r="G43" s="31" t="str">
        <f t="shared" si="0"/>
        <v/>
      </c>
      <c r="H43" s="16" t="str">
        <f>IF(E43="","",VLOOKUP(G43,table!$E$1:$F$87,2,FALSE))</f>
        <v/>
      </c>
      <c r="I43" s="30" t="str">
        <f>計算用!G43</f>
        <v/>
      </c>
      <c r="J43" s="81"/>
      <c r="K43" s="103"/>
      <c r="L43" s="73"/>
      <c r="M43" s="108"/>
      <c r="N43" s="106"/>
      <c r="O43" s="80"/>
      <c r="P43" s="76">
        <f>計算用!N43</f>
        <v>0</v>
      </c>
      <c r="Q43" s="89"/>
      <c r="R43" s="66"/>
      <c r="S43" s="111"/>
      <c r="T43" s="23"/>
      <c r="U43" s="115"/>
      <c r="V43" s="76">
        <f>計算用!T43</f>
        <v>0</v>
      </c>
      <c r="W43" s="25">
        <f t="shared" si="1"/>
        <v>0</v>
      </c>
      <c r="X43" s="121"/>
    </row>
    <row r="44" spans="1:24" ht="20.100000000000001" customHeight="1">
      <c r="A44" s="3">
        <f t="shared" si="2"/>
        <v>29</v>
      </c>
      <c r="B44" s="89"/>
      <c r="C44" s="66"/>
      <c r="D44" s="75"/>
      <c r="E44" s="218"/>
      <c r="F44" s="94"/>
      <c r="G44" s="31" t="str">
        <f t="shared" si="0"/>
        <v/>
      </c>
      <c r="H44" s="16" t="str">
        <f>IF(E44="","",VLOOKUP(G44,table!$E$1:$F$87,2,FALSE))</f>
        <v/>
      </c>
      <c r="I44" s="30" t="str">
        <f>計算用!G44</f>
        <v/>
      </c>
      <c r="J44" s="81"/>
      <c r="K44" s="103"/>
      <c r="L44" s="73"/>
      <c r="M44" s="108"/>
      <c r="N44" s="106"/>
      <c r="O44" s="80"/>
      <c r="P44" s="76">
        <f>計算用!N44</f>
        <v>0</v>
      </c>
      <c r="Q44" s="89"/>
      <c r="R44" s="66"/>
      <c r="S44" s="111"/>
      <c r="T44" s="23"/>
      <c r="U44" s="115"/>
      <c r="V44" s="76">
        <f>計算用!T44</f>
        <v>0</v>
      </c>
      <c r="W44" s="25">
        <f t="shared" si="1"/>
        <v>0</v>
      </c>
      <c r="X44" s="121"/>
    </row>
    <row r="45" spans="1:24" ht="20.100000000000001" customHeight="1">
      <c r="A45" s="3">
        <f t="shared" si="2"/>
        <v>30</v>
      </c>
      <c r="B45" s="89"/>
      <c r="C45" s="66"/>
      <c r="D45" s="75"/>
      <c r="E45" s="218"/>
      <c r="F45" s="94"/>
      <c r="G45" s="31" t="str">
        <f t="shared" si="0"/>
        <v/>
      </c>
      <c r="H45" s="16" t="str">
        <f>IF(E45="","",VLOOKUP(G45,table!$E$1:$F$87,2,FALSE))</f>
        <v/>
      </c>
      <c r="I45" s="30" t="str">
        <f>計算用!G45</f>
        <v/>
      </c>
      <c r="J45" s="81"/>
      <c r="K45" s="103"/>
      <c r="L45" s="73"/>
      <c r="M45" s="108"/>
      <c r="N45" s="106"/>
      <c r="O45" s="80"/>
      <c r="P45" s="77">
        <f>計算用!N45</f>
        <v>0</v>
      </c>
      <c r="Q45" s="89"/>
      <c r="R45" s="66"/>
      <c r="S45" s="111"/>
      <c r="T45" s="23"/>
      <c r="U45" s="115"/>
      <c r="V45" s="77">
        <f>計算用!T45</f>
        <v>0</v>
      </c>
      <c r="W45" s="25">
        <f t="shared" si="1"/>
        <v>0</v>
      </c>
      <c r="X45" s="121"/>
    </row>
    <row r="46" spans="1:24" ht="20.100000000000001" customHeight="1">
      <c r="A46" s="3">
        <f t="shared" si="2"/>
        <v>31</v>
      </c>
      <c r="B46" s="89"/>
      <c r="C46" s="66"/>
      <c r="D46" s="75"/>
      <c r="E46" s="218"/>
      <c r="F46" s="94"/>
      <c r="G46" s="31" t="str">
        <f t="shared" si="0"/>
        <v/>
      </c>
      <c r="H46" s="16" t="str">
        <f>IF(E46="","",VLOOKUP(G46,table!$E$1:$F$87,2,FALSE))</f>
        <v/>
      </c>
      <c r="I46" s="30" t="str">
        <f>計算用!G46</f>
        <v/>
      </c>
      <c r="J46" s="81"/>
      <c r="K46" s="103"/>
      <c r="L46" s="73"/>
      <c r="M46" s="108"/>
      <c r="N46" s="106"/>
      <c r="O46" s="80"/>
      <c r="P46" s="77">
        <f>計算用!N46</f>
        <v>0</v>
      </c>
      <c r="Q46" s="89"/>
      <c r="R46" s="66"/>
      <c r="S46" s="111"/>
      <c r="T46" s="23"/>
      <c r="U46" s="115"/>
      <c r="V46" s="77">
        <f>計算用!T46</f>
        <v>0</v>
      </c>
      <c r="W46" s="25">
        <f t="shared" si="1"/>
        <v>0</v>
      </c>
      <c r="X46" s="121"/>
    </row>
    <row r="47" spans="1:24" ht="20.100000000000001" customHeight="1">
      <c r="A47" s="3">
        <f t="shared" si="2"/>
        <v>32</v>
      </c>
      <c r="B47" s="89"/>
      <c r="C47" s="66"/>
      <c r="D47" s="75"/>
      <c r="E47" s="218"/>
      <c r="F47" s="94"/>
      <c r="G47" s="31" t="str">
        <f t="shared" si="0"/>
        <v/>
      </c>
      <c r="H47" s="16" t="str">
        <f>IF(E47="","",VLOOKUP(G47,table!$E$1:$F$87,2,FALSE))</f>
        <v/>
      </c>
      <c r="I47" s="30" t="str">
        <f>計算用!G47</f>
        <v/>
      </c>
      <c r="J47" s="81"/>
      <c r="K47" s="103"/>
      <c r="L47" s="73"/>
      <c r="M47" s="108"/>
      <c r="N47" s="106"/>
      <c r="O47" s="80"/>
      <c r="P47" s="77">
        <f>計算用!N47</f>
        <v>0</v>
      </c>
      <c r="Q47" s="89"/>
      <c r="R47" s="66"/>
      <c r="S47" s="111"/>
      <c r="T47" s="23"/>
      <c r="U47" s="115"/>
      <c r="V47" s="77">
        <f>計算用!T47</f>
        <v>0</v>
      </c>
      <c r="W47" s="25">
        <f t="shared" si="1"/>
        <v>0</v>
      </c>
      <c r="X47" s="121"/>
    </row>
    <row r="48" spans="1:24" ht="20.100000000000001" customHeight="1">
      <c r="A48" s="3">
        <f t="shared" si="2"/>
        <v>33</v>
      </c>
      <c r="B48" s="89"/>
      <c r="C48" s="66"/>
      <c r="D48" s="75"/>
      <c r="E48" s="218"/>
      <c r="F48" s="94"/>
      <c r="G48" s="31" t="str">
        <f t="shared" si="0"/>
        <v/>
      </c>
      <c r="H48" s="16" t="str">
        <f>IF(E48="","",VLOOKUP(G48,table!$E$1:$F$87,2,FALSE))</f>
        <v/>
      </c>
      <c r="I48" s="30" t="str">
        <f>計算用!G48</f>
        <v/>
      </c>
      <c r="J48" s="81"/>
      <c r="K48" s="103"/>
      <c r="L48" s="73"/>
      <c r="M48" s="108"/>
      <c r="N48" s="106"/>
      <c r="O48" s="80"/>
      <c r="P48" s="77">
        <f>計算用!N48</f>
        <v>0</v>
      </c>
      <c r="Q48" s="89"/>
      <c r="R48" s="66"/>
      <c r="S48" s="111"/>
      <c r="T48" s="23"/>
      <c r="U48" s="115"/>
      <c r="V48" s="77">
        <f>計算用!T48</f>
        <v>0</v>
      </c>
      <c r="W48" s="25">
        <f t="shared" si="1"/>
        <v>0</v>
      </c>
      <c r="X48" s="121"/>
    </row>
    <row r="49" spans="1:24" ht="20.100000000000001" customHeight="1">
      <c r="A49" s="3">
        <f t="shared" si="2"/>
        <v>34</v>
      </c>
      <c r="B49" s="89"/>
      <c r="C49" s="66"/>
      <c r="D49" s="75"/>
      <c r="E49" s="218"/>
      <c r="F49" s="94"/>
      <c r="G49" s="31" t="str">
        <f t="shared" si="0"/>
        <v/>
      </c>
      <c r="H49" s="16" t="str">
        <f>IF(E49="","",VLOOKUP(G49,table!$E$1:$F$87,2,FALSE))</f>
        <v/>
      </c>
      <c r="I49" s="30" t="str">
        <f>計算用!G49</f>
        <v/>
      </c>
      <c r="J49" s="81"/>
      <c r="K49" s="103"/>
      <c r="L49" s="73"/>
      <c r="M49" s="108"/>
      <c r="N49" s="106"/>
      <c r="O49" s="80"/>
      <c r="P49" s="77">
        <f>計算用!N49</f>
        <v>0</v>
      </c>
      <c r="Q49" s="89"/>
      <c r="R49" s="66"/>
      <c r="S49" s="111"/>
      <c r="T49" s="23"/>
      <c r="U49" s="115"/>
      <c r="V49" s="77">
        <f>計算用!T49</f>
        <v>0</v>
      </c>
      <c r="W49" s="25">
        <f t="shared" si="1"/>
        <v>0</v>
      </c>
      <c r="X49" s="121"/>
    </row>
    <row r="50" spans="1:24" ht="20.100000000000001" customHeight="1">
      <c r="A50" s="3">
        <f t="shared" si="2"/>
        <v>35</v>
      </c>
      <c r="B50" s="89"/>
      <c r="C50" s="66"/>
      <c r="D50" s="75"/>
      <c r="E50" s="218"/>
      <c r="F50" s="94"/>
      <c r="G50" s="31" t="str">
        <f t="shared" si="0"/>
        <v/>
      </c>
      <c r="H50" s="16" t="str">
        <f>IF(E50="","",VLOOKUP(G50,table!$E$1:$F$87,2,FALSE))</f>
        <v/>
      </c>
      <c r="I50" s="30" t="str">
        <f>計算用!G50</f>
        <v/>
      </c>
      <c r="J50" s="81"/>
      <c r="K50" s="103"/>
      <c r="L50" s="73"/>
      <c r="M50" s="108"/>
      <c r="N50" s="106"/>
      <c r="O50" s="80"/>
      <c r="P50" s="77">
        <f>計算用!N50</f>
        <v>0</v>
      </c>
      <c r="Q50" s="89"/>
      <c r="R50" s="66"/>
      <c r="S50" s="111"/>
      <c r="T50" s="23"/>
      <c r="U50" s="115"/>
      <c r="V50" s="77">
        <f>計算用!T50</f>
        <v>0</v>
      </c>
      <c r="W50" s="25">
        <f t="shared" si="1"/>
        <v>0</v>
      </c>
      <c r="X50" s="121"/>
    </row>
    <row r="51" spans="1:24" ht="20.100000000000001" customHeight="1">
      <c r="A51" s="3">
        <f t="shared" si="2"/>
        <v>36</v>
      </c>
      <c r="B51" s="89"/>
      <c r="C51" s="66"/>
      <c r="D51" s="75"/>
      <c r="E51" s="218"/>
      <c r="F51" s="94"/>
      <c r="G51" s="31" t="str">
        <f t="shared" si="0"/>
        <v/>
      </c>
      <c r="H51" s="16" t="str">
        <f>IF(E51="","",VLOOKUP(G51,table!$E$1:$F$87,2,FALSE))</f>
        <v/>
      </c>
      <c r="I51" s="30" t="str">
        <f>計算用!G51</f>
        <v/>
      </c>
      <c r="J51" s="81"/>
      <c r="K51" s="103"/>
      <c r="L51" s="73"/>
      <c r="M51" s="108"/>
      <c r="N51" s="106"/>
      <c r="O51" s="80"/>
      <c r="P51" s="77">
        <f>計算用!N51</f>
        <v>0</v>
      </c>
      <c r="Q51" s="89"/>
      <c r="R51" s="66"/>
      <c r="S51" s="111"/>
      <c r="T51" s="23"/>
      <c r="U51" s="115"/>
      <c r="V51" s="77">
        <f>計算用!T51</f>
        <v>0</v>
      </c>
      <c r="W51" s="25">
        <f t="shared" si="1"/>
        <v>0</v>
      </c>
      <c r="X51" s="121"/>
    </row>
    <row r="52" spans="1:24" ht="20.100000000000001" customHeight="1">
      <c r="A52" s="3">
        <f t="shared" si="2"/>
        <v>37</v>
      </c>
      <c r="B52" s="89"/>
      <c r="C52" s="66"/>
      <c r="D52" s="75"/>
      <c r="E52" s="218"/>
      <c r="F52" s="94"/>
      <c r="G52" s="31" t="str">
        <f t="shared" si="0"/>
        <v/>
      </c>
      <c r="H52" s="16" t="str">
        <f>IF(E52="","",VLOOKUP(G52,table!$E$1:$F$87,2,FALSE))</f>
        <v/>
      </c>
      <c r="I52" s="30" t="str">
        <f>計算用!G52</f>
        <v/>
      </c>
      <c r="J52" s="81"/>
      <c r="K52" s="103"/>
      <c r="L52" s="73"/>
      <c r="M52" s="108"/>
      <c r="N52" s="106"/>
      <c r="O52" s="80"/>
      <c r="P52" s="77">
        <f>計算用!N52</f>
        <v>0</v>
      </c>
      <c r="Q52" s="89"/>
      <c r="R52" s="66"/>
      <c r="S52" s="111"/>
      <c r="T52" s="23"/>
      <c r="U52" s="115"/>
      <c r="V52" s="77">
        <f>計算用!T52</f>
        <v>0</v>
      </c>
      <c r="W52" s="25">
        <f t="shared" si="1"/>
        <v>0</v>
      </c>
      <c r="X52" s="121"/>
    </row>
    <row r="53" spans="1:24" ht="20.100000000000001" customHeight="1">
      <c r="A53" s="3">
        <f t="shared" si="2"/>
        <v>38</v>
      </c>
      <c r="B53" s="89"/>
      <c r="C53" s="66"/>
      <c r="D53" s="75"/>
      <c r="E53" s="218"/>
      <c r="F53" s="94"/>
      <c r="G53" s="31" t="str">
        <f t="shared" si="0"/>
        <v/>
      </c>
      <c r="H53" s="16" t="str">
        <f>IF(E53="","",VLOOKUP(G53,table!$E$1:$F$87,2,FALSE))</f>
        <v/>
      </c>
      <c r="I53" s="30" t="str">
        <f>計算用!G53</f>
        <v/>
      </c>
      <c r="J53" s="81"/>
      <c r="K53" s="103"/>
      <c r="L53" s="73"/>
      <c r="M53" s="108"/>
      <c r="N53" s="106"/>
      <c r="O53" s="80"/>
      <c r="P53" s="77">
        <f>計算用!N53</f>
        <v>0</v>
      </c>
      <c r="Q53" s="89"/>
      <c r="R53" s="66"/>
      <c r="S53" s="111"/>
      <c r="T53" s="23"/>
      <c r="U53" s="115"/>
      <c r="V53" s="77">
        <f>計算用!T53</f>
        <v>0</v>
      </c>
      <c r="W53" s="25">
        <f t="shared" si="1"/>
        <v>0</v>
      </c>
      <c r="X53" s="121"/>
    </row>
    <row r="54" spans="1:24" ht="20.100000000000001" customHeight="1">
      <c r="A54" s="3">
        <f t="shared" si="2"/>
        <v>39</v>
      </c>
      <c r="B54" s="89"/>
      <c r="C54" s="66"/>
      <c r="D54" s="75"/>
      <c r="E54" s="218"/>
      <c r="F54" s="94"/>
      <c r="G54" s="31" t="str">
        <f t="shared" si="0"/>
        <v/>
      </c>
      <c r="H54" s="16" t="str">
        <f>IF(E54="","",VLOOKUP(G54,table!$E$1:$F$87,2,FALSE))</f>
        <v/>
      </c>
      <c r="I54" s="30" t="str">
        <f>計算用!G54</f>
        <v/>
      </c>
      <c r="J54" s="81"/>
      <c r="K54" s="103"/>
      <c r="L54" s="73"/>
      <c r="M54" s="108"/>
      <c r="N54" s="106"/>
      <c r="O54" s="80"/>
      <c r="P54" s="77">
        <f>計算用!N54</f>
        <v>0</v>
      </c>
      <c r="Q54" s="89"/>
      <c r="R54" s="66"/>
      <c r="S54" s="111"/>
      <c r="T54" s="23"/>
      <c r="U54" s="115"/>
      <c r="V54" s="77">
        <f>計算用!T54</f>
        <v>0</v>
      </c>
      <c r="W54" s="25">
        <f t="shared" si="1"/>
        <v>0</v>
      </c>
      <c r="X54" s="121"/>
    </row>
    <row r="55" spans="1:24" ht="20.100000000000001" customHeight="1">
      <c r="A55" s="3">
        <f t="shared" si="2"/>
        <v>40</v>
      </c>
      <c r="B55" s="89"/>
      <c r="C55" s="66"/>
      <c r="D55" s="75"/>
      <c r="E55" s="218"/>
      <c r="F55" s="94"/>
      <c r="G55" s="31" t="str">
        <f t="shared" si="0"/>
        <v/>
      </c>
      <c r="H55" s="16" t="str">
        <f>IF(E55="","",VLOOKUP(G55,table!$E$1:$F$87,2,FALSE))</f>
        <v/>
      </c>
      <c r="I55" s="30" t="str">
        <f>計算用!G55</f>
        <v/>
      </c>
      <c r="J55" s="81"/>
      <c r="K55" s="103"/>
      <c r="L55" s="73"/>
      <c r="M55" s="108"/>
      <c r="N55" s="106"/>
      <c r="O55" s="80"/>
      <c r="P55" s="77">
        <f>計算用!N55</f>
        <v>0</v>
      </c>
      <c r="Q55" s="89"/>
      <c r="R55" s="66"/>
      <c r="S55" s="111"/>
      <c r="T55" s="23"/>
      <c r="U55" s="115"/>
      <c r="V55" s="77">
        <f>計算用!T55</f>
        <v>0</v>
      </c>
      <c r="W55" s="25">
        <f t="shared" si="1"/>
        <v>0</v>
      </c>
      <c r="X55" s="121"/>
    </row>
    <row r="56" spans="1:24" ht="20.100000000000001" customHeight="1">
      <c r="A56" s="3">
        <f t="shared" si="2"/>
        <v>41</v>
      </c>
      <c r="B56" s="89"/>
      <c r="C56" s="66"/>
      <c r="D56" s="75"/>
      <c r="E56" s="218"/>
      <c r="F56" s="94"/>
      <c r="G56" s="31" t="str">
        <f t="shared" si="0"/>
        <v/>
      </c>
      <c r="H56" s="16" t="str">
        <f>IF(E56="","",VLOOKUP(G56,table!$E$1:$F$87,2,FALSE))</f>
        <v/>
      </c>
      <c r="I56" s="30" t="str">
        <f>計算用!G56</f>
        <v/>
      </c>
      <c r="J56" s="81"/>
      <c r="K56" s="103"/>
      <c r="L56" s="73"/>
      <c r="M56" s="108"/>
      <c r="N56" s="106"/>
      <c r="O56" s="80"/>
      <c r="P56" s="77">
        <f>計算用!N56</f>
        <v>0</v>
      </c>
      <c r="Q56" s="89"/>
      <c r="R56" s="66"/>
      <c r="S56" s="111"/>
      <c r="T56" s="23"/>
      <c r="U56" s="115"/>
      <c r="V56" s="77">
        <f>計算用!T56</f>
        <v>0</v>
      </c>
      <c r="W56" s="25">
        <f t="shared" si="1"/>
        <v>0</v>
      </c>
      <c r="X56" s="121"/>
    </row>
    <row r="57" spans="1:24" ht="20.100000000000001" customHeight="1">
      <c r="A57" s="3">
        <f t="shared" si="2"/>
        <v>42</v>
      </c>
      <c r="B57" s="89"/>
      <c r="C57" s="66"/>
      <c r="D57" s="75"/>
      <c r="E57" s="218"/>
      <c r="F57" s="94"/>
      <c r="G57" s="31" t="str">
        <f t="shared" si="0"/>
        <v/>
      </c>
      <c r="H57" s="16" t="str">
        <f>IF(E57="","",VLOOKUP(G57,table!$E$1:$F$87,2,FALSE))</f>
        <v/>
      </c>
      <c r="I57" s="30" t="str">
        <f>計算用!G57</f>
        <v/>
      </c>
      <c r="J57" s="81"/>
      <c r="K57" s="103"/>
      <c r="L57" s="73"/>
      <c r="M57" s="108"/>
      <c r="N57" s="106"/>
      <c r="O57" s="80"/>
      <c r="P57" s="77">
        <f>計算用!N57</f>
        <v>0</v>
      </c>
      <c r="Q57" s="89"/>
      <c r="R57" s="66"/>
      <c r="S57" s="111"/>
      <c r="T57" s="23"/>
      <c r="U57" s="115"/>
      <c r="V57" s="77">
        <f>計算用!T57</f>
        <v>0</v>
      </c>
      <c r="W57" s="25">
        <f t="shared" si="1"/>
        <v>0</v>
      </c>
      <c r="X57" s="121"/>
    </row>
    <row r="58" spans="1:24" ht="20.100000000000001" customHeight="1">
      <c r="A58" s="3">
        <f t="shared" si="2"/>
        <v>43</v>
      </c>
      <c r="B58" s="89"/>
      <c r="C58" s="66"/>
      <c r="D58" s="75"/>
      <c r="E58" s="218"/>
      <c r="F58" s="94"/>
      <c r="G58" s="31" t="str">
        <f t="shared" si="0"/>
        <v/>
      </c>
      <c r="H58" s="16" t="str">
        <f>IF(E58="","",VLOOKUP(G58,table!$E$1:$F$87,2,FALSE))</f>
        <v/>
      </c>
      <c r="I58" s="30" t="str">
        <f>計算用!G58</f>
        <v/>
      </c>
      <c r="J58" s="79"/>
      <c r="K58" s="102"/>
      <c r="L58" s="65"/>
      <c r="M58" s="67"/>
      <c r="N58" s="105"/>
      <c r="O58" s="80"/>
      <c r="P58" s="77">
        <f>計算用!N58</f>
        <v>0</v>
      </c>
      <c r="Q58" s="89"/>
      <c r="R58" s="66"/>
      <c r="S58" s="111"/>
      <c r="T58" s="23"/>
      <c r="U58" s="115"/>
      <c r="V58" s="77">
        <f>計算用!T58</f>
        <v>0</v>
      </c>
      <c r="W58" s="25">
        <f t="shared" si="1"/>
        <v>0</v>
      </c>
      <c r="X58" s="121"/>
    </row>
    <row r="59" spans="1:24" ht="20.100000000000001" customHeight="1">
      <c r="A59" s="3">
        <f t="shared" si="2"/>
        <v>44</v>
      </c>
      <c r="B59" s="89"/>
      <c r="C59" s="66"/>
      <c r="D59" s="75"/>
      <c r="E59" s="218"/>
      <c r="F59" s="94"/>
      <c r="G59" s="31" t="str">
        <f t="shared" si="0"/>
        <v/>
      </c>
      <c r="H59" s="16" t="str">
        <f>IF(E59="","",VLOOKUP(G59,table!$E$1:$F$87,2,FALSE))</f>
        <v/>
      </c>
      <c r="I59" s="30" t="str">
        <f>計算用!G59</f>
        <v/>
      </c>
      <c r="J59" s="79"/>
      <c r="K59" s="102"/>
      <c r="L59" s="65"/>
      <c r="M59" s="67"/>
      <c r="N59" s="105"/>
      <c r="O59" s="80"/>
      <c r="P59" s="77">
        <f>計算用!N59</f>
        <v>0</v>
      </c>
      <c r="Q59" s="89"/>
      <c r="R59" s="66"/>
      <c r="S59" s="111"/>
      <c r="T59" s="23"/>
      <c r="U59" s="115"/>
      <c r="V59" s="77">
        <f>計算用!T59</f>
        <v>0</v>
      </c>
      <c r="W59" s="25">
        <f t="shared" si="1"/>
        <v>0</v>
      </c>
      <c r="X59" s="121"/>
    </row>
    <row r="60" spans="1:24" ht="20.100000000000001" customHeight="1">
      <c r="A60" s="3">
        <f t="shared" si="2"/>
        <v>45</v>
      </c>
      <c r="B60" s="89"/>
      <c r="C60" s="66"/>
      <c r="D60" s="75"/>
      <c r="E60" s="218"/>
      <c r="F60" s="94"/>
      <c r="G60" s="31" t="str">
        <f t="shared" si="0"/>
        <v/>
      </c>
      <c r="H60" s="16" t="str">
        <f>IF(E60="","",VLOOKUP(G60,table!$E$1:$F$87,2,FALSE))</f>
        <v/>
      </c>
      <c r="I60" s="30" t="str">
        <f>計算用!G60</f>
        <v/>
      </c>
      <c r="J60" s="79"/>
      <c r="K60" s="102"/>
      <c r="L60" s="65"/>
      <c r="M60" s="67"/>
      <c r="N60" s="105"/>
      <c r="O60" s="80"/>
      <c r="P60" s="77">
        <f>計算用!N60</f>
        <v>0</v>
      </c>
      <c r="Q60" s="89"/>
      <c r="R60" s="66"/>
      <c r="S60" s="111"/>
      <c r="T60" s="23"/>
      <c r="U60" s="115"/>
      <c r="V60" s="77">
        <f>計算用!T60</f>
        <v>0</v>
      </c>
      <c r="W60" s="25">
        <f t="shared" si="1"/>
        <v>0</v>
      </c>
      <c r="X60" s="121"/>
    </row>
    <row r="61" spans="1:24" ht="20.100000000000001" customHeight="1">
      <c r="A61" s="3">
        <f t="shared" si="2"/>
        <v>46</v>
      </c>
      <c r="B61" s="89"/>
      <c r="C61" s="66"/>
      <c r="D61" s="75"/>
      <c r="E61" s="218"/>
      <c r="F61" s="94"/>
      <c r="G61" s="31" t="str">
        <f t="shared" si="0"/>
        <v/>
      </c>
      <c r="H61" s="16" t="str">
        <f>IF(E61="","",VLOOKUP(G61,table!$E$1:$F$87,2,FALSE))</f>
        <v/>
      </c>
      <c r="I61" s="30" t="str">
        <f>計算用!G61</f>
        <v/>
      </c>
      <c r="J61" s="79"/>
      <c r="K61" s="102"/>
      <c r="L61" s="65"/>
      <c r="M61" s="67"/>
      <c r="N61" s="105"/>
      <c r="O61" s="80"/>
      <c r="P61" s="77">
        <f>計算用!N61</f>
        <v>0</v>
      </c>
      <c r="Q61" s="89"/>
      <c r="R61" s="66"/>
      <c r="S61" s="111"/>
      <c r="T61" s="23"/>
      <c r="U61" s="115"/>
      <c r="V61" s="77">
        <f>計算用!T61</f>
        <v>0</v>
      </c>
      <c r="W61" s="25">
        <f t="shared" si="1"/>
        <v>0</v>
      </c>
      <c r="X61" s="121"/>
    </row>
    <row r="62" spans="1:24" ht="20.100000000000001" customHeight="1">
      <c r="A62" s="3">
        <f t="shared" si="2"/>
        <v>47</v>
      </c>
      <c r="B62" s="89"/>
      <c r="C62" s="66"/>
      <c r="D62" s="75"/>
      <c r="E62" s="218"/>
      <c r="F62" s="94"/>
      <c r="G62" s="31" t="str">
        <f t="shared" si="0"/>
        <v/>
      </c>
      <c r="H62" s="16" t="str">
        <f>IF(E62="","",VLOOKUP(G62,table!$E$1:$F$87,2,FALSE))</f>
        <v/>
      </c>
      <c r="I62" s="30" t="str">
        <f>計算用!G62</f>
        <v/>
      </c>
      <c r="J62" s="79"/>
      <c r="K62" s="102"/>
      <c r="L62" s="65"/>
      <c r="M62" s="67"/>
      <c r="N62" s="105"/>
      <c r="O62" s="80"/>
      <c r="P62" s="77">
        <f>計算用!N62</f>
        <v>0</v>
      </c>
      <c r="Q62" s="89"/>
      <c r="R62" s="66"/>
      <c r="S62" s="111"/>
      <c r="T62" s="23"/>
      <c r="U62" s="115"/>
      <c r="V62" s="77">
        <f>計算用!T62</f>
        <v>0</v>
      </c>
      <c r="W62" s="25">
        <f t="shared" si="1"/>
        <v>0</v>
      </c>
      <c r="X62" s="121"/>
    </row>
    <row r="63" spans="1:24" ht="20.100000000000001" customHeight="1">
      <c r="A63" s="3">
        <f t="shared" si="2"/>
        <v>48</v>
      </c>
      <c r="B63" s="89"/>
      <c r="C63" s="66"/>
      <c r="D63" s="75"/>
      <c r="E63" s="218"/>
      <c r="F63" s="94"/>
      <c r="G63" s="31" t="str">
        <f t="shared" si="0"/>
        <v/>
      </c>
      <c r="H63" s="16" t="str">
        <f>IF(E63="","",VLOOKUP(G63,table!$E$1:$F$87,2,FALSE))</f>
        <v/>
      </c>
      <c r="I63" s="30" t="str">
        <f>計算用!G63</f>
        <v/>
      </c>
      <c r="J63" s="79"/>
      <c r="K63" s="102"/>
      <c r="L63" s="65"/>
      <c r="M63" s="67"/>
      <c r="N63" s="105"/>
      <c r="O63" s="80"/>
      <c r="P63" s="77">
        <f>計算用!N63</f>
        <v>0</v>
      </c>
      <c r="Q63" s="89"/>
      <c r="R63" s="66"/>
      <c r="S63" s="111"/>
      <c r="T63" s="23"/>
      <c r="U63" s="115"/>
      <c r="V63" s="77">
        <f>計算用!T63</f>
        <v>0</v>
      </c>
      <c r="W63" s="25">
        <f t="shared" si="1"/>
        <v>0</v>
      </c>
      <c r="X63" s="121"/>
    </row>
    <row r="64" spans="1:24" ht="20.100000000000001" customHeight="1">
      <c r="A64" s="3">
        <f t="shared" si="2"/>
        <v>49</v>
      </c>
      <c r="B64" s="89"/>
      <c r="C64" s="66"/>
      <c r="D64" s="75"/>
      <c r="E64" s="218"/>
      <c r="F64" s="94"/>
      <c r="G64" s="31" t="str">
        <f t="shared" si="0"/>
        <v/>
      </c>
      <c r="H64" s="16" t="str">
        <f>IF(E64="","",VLOOKUP(G64,table!$E$1:$F$87,2,FALSE))</f>
        <v/>
      </c>
      <c r="I64" s="30" t="str">
        <f>計算用!G64</f>
        <v/>
      </c>
      <c r="J64" s="79"/>
      <c r="K64" s="102"/>
      <c r="L64" s="65"/>
      <c r="M64" s="67"/>
      <c r="N64" s="105"/>
      <c r="O64" s="80"/>
      <c r="P64" s="77">
        <f>計算用!N64</f>
        <v>0</v>
      </c>
      <c r="Q64" s="89"/>
      <c r="R64" s="66"/>
      <c r="S64" s="111"/>
      <c r="T64" s="23"/>
      <c r="U64" s="115"/>
      <c r="V64" s="77">
        <f>計算用!T64</f>
        <v>0</v>
      </c>
      <c r="W64" s="25">
        <f t="shared" si="1"/>
        <v>0</v>
      </c>
      <c r="X64" s="121"/>
    </row>
    <row r="65" spans="1:24" ht="20.100000000000001" customHeight="1" thickBot="1">
      <c r="A65" s="3">
        <f t="shared" si="2"/>
        <v>50</v>
      </c>
      <c r="B65" s="96"/>
      <c r="C65" s="97"/>
      <c r="D65" s="98"/>
      <c r="E65" s="219"/>
      <c r="F65" s="99"/>
      <c r="G65" s="123" t="str">
        <f t="shared" si="0"/>
        <v/>
      </c>
      <c r="H65" s="124" t="str">
        <f>IF(E65="","",VLOOKUP(G65,table!$E$1:$F$87,2,FALSE))</f>
        <v/>
      </c>
      <c r="I65" s="125" t="str">
        <f>計算用!G65</f>
        <v/>
      </c>
      <c r="J65" s="84"/>
      <c r="K65" s="104"/>
      <c r="L65" s="109"/>
      <c r="M65" s="110"/>
      <c r="N65" s="107"/>
      <c r="O65" s="86"/>
      <c r="P65" s="78">
        <f>計算用!N65</f>
        <v>0</v>
      </c>
      <c r="Q65" s="84"/>
      <c r="R65" s="85"/>
      <c r="S65" s="104"/>
      <c r="T65" s="24"/>
      <c r="U65" s="116"/>
      <c r="V65" s="78">
        <f>計算用!T65</f>
        <v>0</v>
      </c>
      <c r="W65" s="126">
        <f t="shared" si="1"/>
        <v>0</v>
      </c>
      <c r="X65" s="127"/>
    </row>
    <row r="66" spans="1:24" ht="14.25" thickBot="1">
      <c r="F66" s="17" t="s">
        <v>76</v>
      </c>
      <c r="J66" s="117">
        <f t="shared" ref="J66:O66" si="3">COUNTIF(J16:J65,"○")</f>
        <v>0</v>
      </c>
      <c r="K66" s="118">
        <f t="shared" si="3"/>
        <v>0</v>
      </c>
      <c r="L66" s="118">
        <f t="shared" si="3"/>
        <v>0</v>
      </c>
      <c r="M66" s="118">
        <f t="shared" si="3"/>
        <v>0</v>
      </c>
      <c r="N66" s="118">
        <f t="shared" si="3"/>
        <v>0</v>
      </c>
      <c r="O66" s="119">
        <f t="shared" si="3"/>
        <v>0</v>
      </c>
      <c r="P66" s="120">
        <f>SUM(P16:P65)</f>
        <v>0</v>
      </c>
      <c r="Q66" s="117">
        <f>COUNTIF(Q16:Q65,"○")</f>
        <v>0</v>
      </c>
      <c r="R66" s="118">
        <f>COUNTIF(R16:R65,"○")</f>
        <v>0</v>
      </c>
      <c r="S66" s="119">
        <f>COUNTIF(S16:S65,"○")</f>
        <v>0</v>
      </c>
    </row>
    <row r="67" spans="1:24">
      <c r="N67" s="8"/>
      <c r="O67" s="8"/>
      <c r="P67" s="18" t="s">
        <v>117</v>
      </c>
    </row>
    <row r="68" spans="1:24" ht="14.25">
      <c r="B68" s="13"/>
      <c r="C68" s="13"/>
      <c r="F68" s="27"/>
      <c r="G68" s="27"/>
      <c r="H68" s="27"/>
      <c r="I68" s="27"/>
    </row>
    <row r="69" spans="1:24" ht="14.25">
      <c r="B69" s="13"/>
      <c r="C69" s="13"/>
      <c r="F69" s="27"/>
      <c r="G69" s="9"/>
      <c r="H69" s="9"/>
      <c r="I69" s="27"/>
    </row>
    <row r="70" spans="1:24" ht="14.25">
      <c r="B70" s="13"/>
      <c r="C70" s="13"/>
      <c r="F70" s="27"/>
      <c r="G70" s="9"/>
      <c r="H70" s="9"/>
      <c r="I70" s="27"/>
    </row>
    <row r="71" spans="1:24" ht="14.25">
      <c r="B71" s="13"/>
      <c r="C71" s="13"/>
      <c r="F71" s="27"/>
      <c r="G71" s="9"/>
      <c r="H71" s="9"/>
      <c r="I71" s="27"/>
    </row>
    <row r="72" spans="1:24" ht="14.25">
      <c r="B72" s="13"/>
      <c r="C72" s="13"/>
      <c r="F72" s="27"/>
      <c r="G72" s="9"/>
      <c r="H72" s="9"/>
      <c r="I72" s="27"/>
    </row>
    <row r="73" spans="1:24" ht="14.25">
      <c r="B73" s="13"/>
      <c r="C73" s="13"/>
      <c r="F73" s="27"/>
      <c r="G73" s="9"/>
      <c r="H73" s="9"/>
      <c r="I73" s="27"/>
    </row>
    <row r="74" spans="1:24" ht="14.25">
      <c r="B74" s="13"/>
      <c r="C74" s="13"/>
      <c r="F74" s="27"/>
      <c r="G74" s="9"/>
      <c r="H74" s="9"/>
      <c r="I74" s="27"/>
    </row>
    <row r="75" spans="1:24" ht="14.25">
      <c r="B75" s="13"/>
      <c r="C75" s="13"/>
      <c r="F75" s="27"/>
      <c r="G75" s="9"/>
      <c r="H75" s="9"/>
      <c r="I75" s="27"/>
    </row>
    <row r="76" spans="1:24" ht="14.25">
      <c r="B76" s="13"/>
      <c r="C76" s="13"/>
      <c r="F76" s="27"/>
      <c r="G76" s="9"/>
      <c r="H76" s="9"/>
      <c r="I76" s="27"/>
    </row>
    <row r="77" spans="1:24">
      <c r="F77" s="27"/>
      <c r="G77" s="9"/>
      <c r="H77" s="9"/>
      <c r="I77" s="27"/>
    </row>
    <row r="78" spans="1:24">
      <c r="F78" s="27"/>
      <c r="G78" s="9"/>
      <c r="H78" s="9"/>
      <c r="I78" s="27"/>
    </row>
    <row r="79" spans="1:24">
      <c r="F79" s="27"/>
      <c r="G79" s="9"/>
      <c r="H79" s="9"/>
      <c r="I79" s="27"/>
    </row>
    <row r="80" spans="1:24">
      <c r="F80" s="27"/>
      <c r="G80" s="9"/>
      <c r="H80" s="9"/>
      <c r="I80" s="27"/>
    </row>
    <row r="81" spans="6:9">
      <c r="F81" s="27"/>
      <c r="G81" s="9"/>
      <c r="H81" s="9"/>
      <c r="I81" s="27"/>
    </row>
  </sheetData>
  <mergeCells count="29">
    <mergeCell ref="C2:E2"/>
    <mergeCell ref="C3:E3"/>
    <mergeCell ref="C4:E4"/>
    <mergeCell ref="C5:E5"/>
    <mergeCell ref="B11:B14"/>
    <mergeCell ref="C11:C12"/>
    <mergeCell ref="D11:D14"/>
    <mergeCell ref="E11:E14"/>
    <mergeCell ref="S13:S14"/>
    <mergeCell ref="J11:P11"/>
    <mergeCell ref="Q11:V11"/>
    <mergeCell ref="W11:W13"/>
    <mergeCell ref="H12:H13"/>
    <mergeCell ref="F11:F14"/>
    <mergeCell ref="U12:U14"/>
    <mergeCell ref="V12:V13"/>
    <mergeCell ref="C13:C14"/>
    <mergeCell ref="J13:J14"/>
    <mergeCell ref="K13:K14"/>
    <mergeCell ref="L13:L14"/>
    <mergeCell ref="M13:M14"/>
    <mergeCell ref="N13:O13"/>
    <mergeCell ref="Q13:Q14"/>
    <mergeCell ref="R13:R14"/>
    <mergeCell ref="J12:K12"/>
    <mergeCell ref="L12:O12"/>
    <mergeCell ref="P12:P13"/>
    <mergeCell ref="Q12:R12"/>
    <mergeCell ref="T12:T13"/>
  </mergeCells>
  <phoneticPr fontId="19"/>
  <conditionalFormatting sqref="W15:W65">
    <cfRule type="expression" dxfId="3" priority="4" stopIfTrue="1">
      <formula>ISNA($W15)</formula>
    </cfRule>
  </conditionalFormatting>
  <conditionalFormatting sqref="V66:V65560 V1:V10 V12">
    <cfRule type="expression" dxfId="2" priority="3" stopIfTrue="1">
      <formula>ISNA($V$15)</formula>
    </cfRule>
  </conditionalFormatting>
  <conditionalFormatting sqref="V15:V65">
    <cfRule type="expression" dxfId="1" priority="2" stopIfTrue="1">
      <formula>ISNA(V15)</formula>
    </cfRule>
  </conditionalFormatting>
  <conditionalFormatting sqref="B16:I65">
    <cfRule type="expression" dxfId="0" priority="9">
      <formula>$F16="女"</formula>
    </cfRule>
  </conditionalFormatting>
  <dataValidations count="6">
    <dataValidation type="list" allowBlank="1" showInputMessage="1" showErrorMessage="1" prompt="該当箇所に○をつけてください" sqref="Q16:S65">
      <formula1>"○,"</formula1>
    </dataValidation>
    <dataValidation type="list" allowBlank="1" showInputMessage="1" showErrorMessage="1" prompt="同じ部屋を使う人ごとに_x000a_A,B,C・・・と分類をお願いします。" sqref="U15:U65">
      <formula1>"A,B,C,D,E,F,G,H,I,J,K,L,M,N,O,P,Q,R,S,T"</formula1>
    </dataValidation>
    <dataValidation type="list" allowBlank="1" showInputMessage="1" showErrorMessage="1" sqref="F15:F65">
      <formula1>"男,女"</formula1>
    </dataValidation>
    <dataValidation type="list" allowBlank="1" showInputMessage="1" showErrorMessage="1" sqref="T15">
      <formula1>"2名以上,1名利用"</formula1>
    </dataValidation>
    <dataValidation type="list" allowBlank="1" showInputMessage="1" showErrorMessage="1" prompt="該当箇所に○をつけてください" sqref="J16:O65">
      <formula1>"○,"</formula1>
    </dataValidation>
    <dataValidation type="list" allowBlank="1" showInputMessage="1" showErrorMessage="1" prompt="いずれか選択ください" sqref="T16:T65">
      <formula1>"2名以上,1名利用"</formula1>
    </dataValidation>
  </dataValidations>
  <pageMargins left="0.25" right="0.25" top="0.75" bottom="0.34" header="0.3" footer="0.3"/>
  <pageSetup paperSize="9"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1"/>
  </sheetPr>
  <dimension ref="A1:L25"/>
  <sheetViews>
    <sheetView workbookViewId="0">
      <selection activeCell="M20" sqref="M20"/>
    </sheetView>
  </sheetViews>
  <sheetFormatPr defaultRowHeight="9"/>
  <cols>
    <col min="1" max="1" width="4.25" style="44" bestFit="1" customWidth="1"/>
    <col min="2" max="3" width="5.25" style="44" bestFit="1" customWidth="1"/>
    <col min="4" max="4" width="4.25" style="44" bestFit="1" customWidth="1"/>
    <col min="5" max="5" width="9.5" style="44" bestFit="1" customWidth="1"/>
    <col min="6" max="7" width="7.75" style="44" bestFit="1" customWidth="1"/>
    <col min="8" max="8" width="10.375" style="44" customWidth="1"/>
    <col min="9" max="9" width="4.75" style="44" bestFit="1" customWidth="1"/>
    <col min="10" max="10" width="5.75" style="44" bestFit="1" customWidth="1"/>
    <col min="11" max="11" width="4.75" style="44" bestFit="1" customWidth="1"/>
    <col min="12" max="12" width="5.75" style="44" bestFit="1" customWidth="1"/>
    <col min="13" max="16384" width="9" style="44"/>
  </cols>
  <sheetData>
    <row r="1" spans="1:12">
      <c r="I1" s="45"/>
      <c r="J1" s="46">
        <v>42069</v>
      </c>
      <c r="K1" s="47"/>
      <c r="L1" s="48">
        <v>42070</v>
      </c>
    </row>
    <row r="2" spans="1:12" s="51" customFormat="1" ht="18">
      <c r="A2" s="49"/>
      <c r="B2" s="49" t="s">
        <v>66</v>
      </c>
      <c r="C2" s="50" t="s">
        <v>67</v>
      </c>
      <c r="D2" s="50" t="s">
        <v>4</v>
      </c>
      <c r="E2" s="50" t="s">
        <v>13</v>
      </c>
      <c r="F2" s="50" t="s">
        <v>1</v>
      </c>
      <c r="G2" s="50" t="s">
        <v>74</v>
      </c>
      <c r="I2" s="45"/>
      <c r="J2" s="50" t="s">
        <v>69</v>
      </c>
      <c r="K2" s="49" t="s">
        <v>68</v>
      </c>
      <c r="L2" s="49" t="s">
        <v>68</v>
      </c>
    </row>
    <row r="3" spans="1:12">
      <c r="A3" s="45" t="s">
        <v>2</v>
      </c>
      <c r="B3" s="52">
        <v>5000</v>
      </c>
      <c r="C3" s="52">
        <v>3000</v>
      </c>
      <c r="D3" s="52">
        <v>12000</v>
      </c>
      <c r="E3" s="52">
        <v>8000</v>
      </c>
      <c r="F3" s="52">
        <v>4000</v>
      </c>
      <c r="G3" s="52">
        <v>2500</v>
      </c>
      <c r="I3" s="53" t="s">
        <v>81</v>
      </c>
      <c r="J3" s="52">
        <v>9000</v>
      </c>
      <c r="K3" s="52">
        <v>7800</v>
      </c>
      <c r="L3" s="52">
        <v>7800</v>
      </c>
    </row>
    <row r="4" spans="1:12">
      <c r="A4" s="45" t="s">
        <v>3</v>
      </c>
      <c r="B4" s="52">
        <v>5000</v>
      </c>
      <c r="C4" s="52">
        <v>3000</v>
      </c>
      <c r="D4" s="52">
        <v>11000</v>
      </c>
      <c r="E4" s="52">
        <v>7000</v>
      </c>
      <c r="F4" s="52">
        <v>4000</v>
      </c>
      <c r="G4" s="52">
        <v>2500</v>
      </c>
      <c r="I4" s="53" t="s">
        <v>108</v>
      </c>
      <c r="J4" s="54">
        <v>8000</v>
      </c>
      <c r="K4" s="54">
        <v>6800</v>
      </c>
      <c r="L4" s="54">
        <v>6800</v>
      </c>
    </row>
    <row r="5" spans="1:12">
      <c r="A5" s="45" t="s">
        <v>95</v>
      </c>
      <c r="B5" s="52">
        <v>5000</v>
      </c>
      <c r="C5" s="52">
        <v>3000</v>
      </c>
      <c r="D5" s="52">
        <v>7000</v>
      </c>
      <c r="E5" s="52">
        <v>4000</v>
      </c>
      <c r="F5" s="52">
        <v>3000</v>
      </c>
      <c r="G5" s="52">
        <v>2500</v>
      </c>
      <c r="I5" s="45" t="s">
        <v>92</v>
      </c>
      <c r="J5" s="52">
        <v>6000</v>
      </c>
      <c r="K5" s="52">
        <v>4200</v>
      </c>
      <c r="L5" s="52">
        <v>4200</v>
      </c>
    </row>
    <row r="6" spans="1:12">
      <c r="A6" s="45" t="s">
        <v>94</v>
      </c>
      <c r="B6" s="52">
        <v>4500</v>
      </c>
      <c r="C6" s="52">
        <v>2500</v>
      </c>
      <c r="D6" s="52">
        <v>2000</v>
      </c>
      <c r="E6" s="52">
        <v>2000</v>
      </c>
      <c r="F6" s="52">
        <v>0</v>
      </c>
      <c r="G6" s="52">
        <v>2000</v>
      </c>
    </row>
    <row r="7" spans="1:12">
      <c r="A7" s="45" t="s">
        <v>92</v>
      </c>
      <c r="B7" s="52">
        <f>B6</f>
        <v>4500</v>
      </c>
      <c r="C7" s="52">
        <f t="shared" ref="C7:F7" si="0">C6</f>
        <v>2500</v>
      </c>
      <c r="D7" s="52">
        <f t="shared" si="0"/>
        <v>2000</v>
      </c>
      <c r="E7" s="52">
        <f t="shared" si="0"/>
        <v>2000</v>
      </c>
      <c r="F7" s="52">
        <f t="shared" si="0"/>
        <v>0</v>
      </c>
      <c r="G7" s="52">
        <v>1300</v>
      </c>
    </row>
    <row r="8" spans="1:12">
      <c r="A8" s="45" t="s">
        <v>93</v>
      </c>
      <c r="B8" s="52">
        <v>5000</v>
      </c>
      <c r="C8" s="52">
        <v>3000</v>
      </c>
      <c r="D8" s="52">
        <v>12000</v>
      </c>
      <c r="E8" s="52">
        <v>8000</v>
      </c>
      <c r="F8" s="52">
        <v>4000</v>
      </c>
      <c r="G8" s="52">
        <v>2000</v>
      </c>
    </row>
    <row r="9" spans="1:12">
      <c r="D9" s="55"/>
      <c r="E9" s="55"/>
      <c r="F9" s="55"/>
      <c r="G9" s="55"/>
      <c r="H9" s="55"/>
    </row>
    <row r="10" spans="1:12">
      <c r="D10" s="55"/>
      <c r="E10" s="55"/>
      <c r="F10" s="55"/>
      <c r="G10" s="55"/>
      <c r="H10" s="55"/>
    </row>
    <row r="11" spans="1:12">
      <c r="D11" s="55"/>
      <c r="E11" s="55"/>
      <c r="F11" s="55"/>
      <c r="G11" s="55"/>
      <c r="H11" s="55"/>
    </row>
    <row r="12" spans="1:12">
      <c r="E12" s="55"/>
      <c r="F12" s="55"/>
      <c r="G12" s="55"/>
      <c r="H12" s="55"/>
    </row>
    <row r="13" spans="1:12">
      <c r="E13" s="55"/>
      <c r="F13" s="55"/>
      <c r="G13" s="55"/>
      <c r="H13" s="55"/>
    </row>
    <row r="14" spans="1:12">
      <c r="E14" s="55"/>
      <c r="F14" s="55"/>
      <c r="G14" s="55"/>
      <c r="H14" s="55"/>
    </row>
    <row r="15" spans="1:12">
      <c r="E15" s="55"/>
      <c r="F15" s="55"/>
      <c r="G15" s="55"/>
      <c r="H15" s="55"/>
    </row>
    <row r="16" spans="1:12" s="59" customFormat="1">
      <c r="A16" s="56"/>
      <c r="B16" s="57"/>
      <c r="C16" s="57"/>
      <c r="D16" s="57"/>
      <c r="E16" s="58"/>
      <c r="F16" s="58"/>
      <c r="G16" s="58"/>
      <c r="H16" s="58"/>
    </row>
    <row r="17" spans="1:8" s="59" customFormat="1">
      <c r="A17" s="56"/>
      <c r="B17" s="57"/>
      <c r="C17" s="57"/>
      <c r="D17" s="58"/>
      <c r="E17" s="58"/>
      <c r="F17" s="58"/>
      <c r="G17" s="58"/>
      <c r="H17" s="58"/>
    </row>
    <row r="18" spans="1:8" s="59" customFormat="1">
      <c r="A18" s="56"/>
      <c r="B18" s="57"/>
      <c r="C18" s="57"/>
      <c r="D18" s="58"/>
      <c r="E18" s="58"/>
      <c r="F18" s="58"/>
      <c r="G18" s="58"/>
      <c r="H18" s="58"/>
    </row>
    <row r="19" spans="1:8">
      <c r="A19" s="59"/>
      <c r="B19" s="59"/>
      <c r="C19" s="59"/>
      <c r="D19" s="55"/>
      <c r="E19" s="55"/>
      <c r="F19" s="55"/>
      <c r="G19" s="55"/>
      <c r="H19" s="55"/>
    </row>
    <row r="20" spans="1:8">
      <c r="A20" s="60"/>
      <c r="B20" s="60"/>
      <c r="C20" s="59"/>
      <c r="D20" s="55"/>
      <c r="E20" s="55"/>
      <c r="F20" s="55"/>
      <c r="G20" s="55"/>
      <c r="H20" s="55"/>
    </row>
    <row r="21" spans="1:8">
      <c r="A21" s="61"/>
      <c r="B21" s="61"/>
      <c r="C21" s="59"/>
    </row>
    <row r="22" spans="1:8">
      <c r="A22" s="61"/>
      <c r="B22" s="62"/>
      <c r="C22" s="59"/>
    </row>
    <row r="23" spans="1:8">
      <c r="A23" s="61"/>
      <c r="B23" s="61"/>
      <c r="C23" s="59"/>
    </row>
    <row r="24" spans="1:8">
      <c r="A24" s="61"/>
      <c r="B24" s="61"/>
      <c r="C24" s="59"/>
    </row>
    <row r="25" spans="1:8">
      <c r="A25" s="59"/>
      <c r="B25" s="59"/>
      <c r="C25" s="59"/>
    </row>
  </sheetData>
  <sheetProtection sheet="1" objects="1" scenarios="1"/>
  <phoneticPr fontId="2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:T65"/>
  <sheetViews>
    <sheetView zoomScaleNormal="100" workbookViewId="0">
      <selection activeCell="I57" sqref="I57"/>
    </sheetView>
  </sheetViews>
  <sheetFormatPr defaultRowHeight="9"/>
  <cols>
    <col min="1" max="1" width="2.25" style="36" bestFit="1" customWidth="1"/>
    <col min="2" max="2" width="5.75" style="36" bestFit="1" customWidth="1"/>
    <col min="3" max="6" width="7" style="36" bestFit="1" customWidth="1"/>
    <col min="7" max="7" width="6.75" style="36" bestFit="1" customWidth="1"/>
    <col min="8" max="9" width="3.25" style="36" bestFit="1" customWidth="1"/>
    <col min="10" max="11" width="5.375" style="36" bestFit="1" customWidth="1"/>
    <col min="12" max="12" width="1.75" style="36" bestFit="1" customWidth="1"/>
    <col min="13" max="13" width="4.375" style="36" bestFit="1" customWidth="1"/>
    <col min="14" max="14" width="7" style="36" bestFit="1" customWidth="1"/>
    <col min="15" max="15" width="4.375" style="36" bestFit="1" customWidth="1"/>
    <col min="16" max="16" width="4.875" style="36" bestFit="1" customWidth="1"/>
    <col min="17" max="17" width="8.25" style="36" bestFit="1" customWidth="1"/>
    <col min="18" max="18" width="7.25" style="36" bestFit="1" customWidth="1"/>
    <col min="19" max="19" width="9.625" style="36" bestFit="1" customWidth="1"/>
    <col min="20" max="20" width="8.75" style="36" bestFit="1" customWidth="1"/>
    <col min="21" max="16384" width="9" style="36"/>
  </cols>
  <sheetData>
    <row r="1" spans="1:20">
      <c r="A1" s="34"/>
      <c r="B1" s="34"/>
      <c r="C1" s="35"/>
      <c r="D1" s="35"/>
      <c r="E1" s="35"/>
      <c r="F1" s="35"/>
      <c r="G1" s="35"/>
    </row>
    <row r="2" spans="1:20">
      <c r="A2" s="37"/>
      <c r="B2" s="37"/>
      <c r="C2" s="38"/>
      <c r="D2" s="38"/>
      <c r="E2" s="38"/>
      <c r="F2" s="38"/>
      <c r="G2" s="38"/>
    </row>
    <row r="3" spans="1:20">
      <c r="A3" s="37"/>
      <c r="B3" s="37"/>
      <c r="C3" s="38"/>
      <c r="D3" s="38"/>
      <c r="E3" s="38"/>
      <c r="F3" s="38"/>
      <c r="G3" s="38"/>
    </row>
    <row r="4" spans="1:20">
      <c r="A4" s="37"/>
      <c r="B4" s="37"/>
      <c r="C4" s="39"/>
      <c r="D4" s="39"/>
      <c r="E4" s="39"/>
      <c r="F4" s="39"/>
      <c r="G4" s="39"/>
    </row>
    <row r="5" spans="1:20">
      <c r="A5" s="37"/>
      <c r="B5" s="37"/>
    </row>
    <row r="9" spans="1:20">
      <c r="A9" s="40"/>
      <c r="B9" s="40"/>
      <c r="C9" s="40"/>
      <c r="D9" s="40"/>
      <c r="E9" s="40"/>
      <c r="F9" s="40"/>
      <c r="G9" s="40" t="s">
        <v>113</v>
      </c>
      <c r="H9" s="40"/>
      <c r="I9" s="40"/>
      <c r="J9" s="40"/>
      <c r="K9" s="40"/>
      <c r="L9" s="40"/>
      <c r="M9" s="40"/>
      <c r="N9" s="40"/>
      <c r="O9" s="40" t="s">
        <v>115</v>
      </c>
      <c r="P9" s="40"/>
      <c r="Q9" s="40"/>
      <c r="R9" s="40"/>
    </row>
    <row r="10" spans="1:20" ht="9.75" thickBot="1">
      <c r="A10" s="40"/>
      <c r="B10" s="40"/>
      <c r="C10" s="40"/>
      <c r="D10" s="40"/>
      <c r="E10" s="40"/>
      <c r="F10" s="40"/>
      <c r="G10" s="40" t="s">
        <v>114</v>
      </c>
      <c r="H10" s="40"/>
      <c r="I10" s="40"/>
      <c r="J10" s="40"/>
      <c r="K10" s="40"/>
      <c r="L10" s="40"/>
      <c r="M10" s="40"/>
      <c r="N10" s="40"/>
      <c r="O10" s="40" t="s">
        <v>116</v>
      </c>
      <c r="P10" s="40"/>
      <c r="Q10" s="40"/>
      <c r="R10" s="40"/>
    </row>
    <row r="11" spans="1:20">
      <c r="A11" s="40"/>
      <c r="B11" s="40"/>
      <c r="C11" s="174"/>
      <c r="D11" s="174"/>
      <c r="E11" s="174"/>
      <c r="F11" s="174"/>
      <c r="G11" s="175"/>
      <c r="H11" s="277" t="s">
        <v>9</v>
      </c>
      <c r="I11" s="278"/>
      <c r="J11" s="278"/>
      <c r="K11" s="278"/>
      <c r="L11" s="278"/>
      <c r="M11" s="278"/>
      <c r="N11" s="279"/>
      <c r="O11" s="176" t="s">
        <v>72</v>
      </c>
      <c r="P11" s="177"/>
      <c r="Q11" s="177"/>
      <c r="R11" s="177"/>
      <c r="S11" s="41"/>
      <c r="T11" s="42"/>
    </row>
    <row r="12" spans="1:20" ht="18">
      <c r="A12" s="40"/>
      <c r="B12" s="40"/>
      <c r="C12" s="178" t="s">
        <v>104</v>
      </c>
      <c r="D12" s="178" t="s">
        <v>103</v>
      </c>
      <c r="E12" s="178" t="s">
        <v>104</v>
      </c>
      <c r="F12" s="178" t="s">
        <v>103</v>
      </c>
      <c r="G12" s="175"/>
      <c r="H12" s="280" t="s">
        <v>58</v>
      </c>
      <c r="I12" s="281"/>
      <c r="J12" s="282" t="s">
        <v>59</v>
      </c>
      <c r="K12" s="283"/>
      <c r="L12" s="283"/>
      <c r="M12" s="284"/>
      <c r="N12" s="285" t="s">
        <v>109</v>
      </c>
      <c r="O12" s="287" t="s">
        <v>64</v>
      </c>
      <c r="P12" s="288"/>
      <c r="Q12" s="179" t="s">
        <v>65</v>
      </c>
      <c r="R12" s="270" t="s">
        <v>78</v>
      </c>
      <c r="S12" s="272"/>
      <c r="T12" s="273" t="s">
        <v>110</v>
      </c>
    </row>
    <row r="13" spans="1:20">
      <c r="A13" s="40"/>
      <c r="B13" s="40"/>
      <c r="C13" s="180">
        <f>'3月大会・練習会'!G13</f>
        <v>42095</v>
      </c>
      <c r="D13" s="180">
        <f>'3月大会・練習会'!G13</f>
        <v>42095</v>
      </c>
      <c r="E13" s="180">
        <f>'3月大会・練習会'!I13</f>
        <v>42070</v>
      </c>
      <c r="F13" s="180">
        <f>'3月大会・練習会'!I13</f>
        <v>42070</v>
      </c>
      <c r="G13" s="181" t="s">
        <v>105</v>
      </c>
      <c r="H13" s="275" t="s">
        <v>60</v>
      </c>
      <c r="I13" s="270" t="s">
        <v>61</v>
      </c>
      <c r="J13" s="270" t="s">
        <v>111</v>
      </c>
      <c r="K13" s="270" t="s">
        <v>112</v>
      </c>
      <c r="L13" s="291" t="s">
        <v>71</v>
      </c>
      <c r="M13" s="292"/>
      <c r="N13" s="286"/>
      <c r="O13" s="293" t="s">
        <v>70</v>
      </c>
      <c r="P13" s="270" t="s">
        <v>55</v>
      </c>
      <c r="Q13" s="289" t="s">
        <v>77</v>
      </c>
      <c r="R13" s="271"/>
      <c r="S13" s="272"/>
      <c r="T13" s="274"/>
    </row>
    <row r="14" spans="1:20" ht="9.75" thickBot="1">
      <c r="A14" s="40"/>
      <c r="B14" s="40"/>
      <c r="C14" s="182" t="s">
        <v>17</v>
      </c>
      <c r="D14" s="182" t="s">
        <v>17</v>
      </c>
      <c r="E14" s="182" t="s">
        <v>17</v>
      </c>
      <c r="F14" s="182" t="s">
        <v>17</v>
      </c>
      <c r="G14" s="183"/>
      <c r="H14" s="276"/>
      <c r="I14" s="271"/>
      <c r="J14" s="271"/>
      <c r="K14" s="271"/>
      <c r="L14" s="184"/>
      <c r="M14" s="185" t="s">
        <v>57</v>
      </c>
      <c r="N14" s="186" t="s">
        <v>17</v>
      </c>
      <c r="O14" s="294"/>
      <c r="P14" s="271"/>
      <c r="Q14" s="290"/>
      <c r="R14" s="178" t="s">
        <v>82</v>
      </c>
      <c r="S14" s="272"/>
      <c r="T14" s="187" t="s">
        <v>17</v>
      </c>
    </row>
    <row r="15" spans="1:20" ht="9.75" thickBot="1">
      <c r="A15" s="189" t="str">
        <f>'3月大会・練習会'!A15</f>
        <v>例</v>
      </c>
      <c r="B15" s="190">
        <f>'3月大会・練習会'!E15</f>
        <v>22899</v>
      </c>
      <c r="C15" s="191">
        <f>IF($B15="","",DATEDIF($B15,C$13,"Y"))</f>
        <v>52</v>
      </c>
      <c r="D15" s="191" t="str">
        <f>IF('3月大会・練習会'!$G15="","",INDEX(table!$H:$H,MATCH('3月大会・練習会'!$G15,table!$G:$G,0)))</f>
        <v>大人</v>
      </c>
      <c r="E15" s="191">
        <f>IF($B15="","",DATEDIF($B15,E$13,"Y"))</f>
        <v>52</v>
      </c>
      <c r="F15" s="191" t="str">
        <f>IF('3月大会・練習会'!$G15="","",INDEX(table!$H:$H,MATCH(DATEDIF('3月大会・練習会'!$E15,'3月大会・練習会'!I$13,"Y"),table!$G:$G,0)))</f>
        <v>大人</v>
      </c>
      <c r="G15" s="192" t="str">
        <f t="shared" ref="G15:G33" si="0">IF(C15=55,F15,IF(C15=3,F15,D15))</f>
        <v>大人</v>
      </c>
      <c r="H15" s="193">
        <f>IF('3月大会・練習会'!J15="○",INDEX(価格表!B:B,MATCH(計算用!$G15,価格表!$A:$A,0)),0)</f>
        <v>0</v>
      </c>
      <c r="I15" s="194">
        <f>IF('3月大会・練習会'!K15="○",INDEX(価格表!C:C,MATCH(計算用!$G15,価格表!$A:$A,0)),0)</f>
        <v>3000</v>
      </c>
      <c r="J15" s="191">
        <f>IF('3月大会・練習会'!L15="○",INDEX(価格表!D:D,MATCH(計算用!$G15,価格表!$A:$A,0)),0)</f>
        <v>12000</v>
      </c>
      <c r="K15" s="191">
        <f>IF('3月大会・練習会'!M15="○",INDEX(価格表!E:E,MATCH(計算用!$G15,価格表!$A:$A,0)),0)</f>
        <v>0</v>
      </c>
      <c r="L15" s="195">
        <f>IF('3月大会・練習会'!N15="○",INDEX(価格表!F:F,MATCH(計算用!$G15,価格表!$A:$A,0)),0)</f>
        <v>0</v>
      </c>
      <c r="M15" s="196">
        <f>IF('3月大会・練習会'!O15="○",INDEX(価格表!G:G,MATCH(計算用!$G15,価格表!$A:$A,0)),0)</f>
        <v>0</v>
      </c>
      <c r="N15" s="197">
        <f>SUM(H15:M15)</f>
        <v>15000</v>
      </c>
      <c r="O15" s="195">
        <f>IF('3月大会・練習会'!Q15="○",IF($C15&lt;7,価格表!J$5,INDEX(価格表!J:J,MATCH($R15,価格表!$I:$I,0))),0)</f>
        <v>8000</v>
      </c>
      <c r="P15" s="195">
        <f>IF('3月大会・練習会'!R15="○",IF($C15&lt;7,価格表!K$5,INDEX(価格表!K:K,MATCH($R15,価格表!$I:$I,0))),0)</f>
        <v>0</v>
      </c>
      <c r="Q15" s="195">
        <f>IF('3月大会・練習会'!S15="○",IF($C15&lt;7,価格表!L$5,INDEX(価格表!L:L,MATCH($R15,価格表!$I:$I,0))),0)</f>
        <v>6800</v>
      </c>
      <c r="R15" s="195" t="str">
        <f>'3月大会・練習会'!T15</f>
        <v>2名以上</v>
      </c>
      <c r="S15" s="198"/>
      <c r="T15" s="197">
        <f>SUM(O15:Q15)</f>
        <v>14800</v>
      </c>
    </row>
    <row r="16" spans="1:20">
      <c r="A16" s="199">
        <f>'3月大会・練習会'!A16</f>
        <v>1</v>
      </c>
      <c r="B16" s="200">
        <f>'3月大会・練習会'!E16</f>
        <v>0</v>
      </c>
      <c r="C16" s="201">
        <f t="shared" ref="C16:C65" si="1">IF($B16="","",DATEDIF($B16,C$13,"Y"))</f>
        <v>115</v>
      </c>
      <c r="D16" s="201" t="str">
        <f>IF('3月大会・練習会'!$G16="","",INDEX(table!$H:$H,MATCH('3月大会・練習会'!$G16,table!$G:$G,0)))</f>
        <v/>
      </c>
      <c r="E16" s="201">
        <f t="shared" ref="E16:E65" si="2">IF($B16="","",DATEDIF($B16,E$13,"Y"))</f>
        <v>115</v>
      </c>
      <c r="F16" s="201" t="str">
        <f>IF('3月大会・練習会'!$G16="","",INDEX(table!$H:$H,MATCH(DATEDIF('3月大会・練習会'!$E16,'3月大会・練習会'!I$13,"Y"),table!$G:$G,0)))</f>
        <v/>
      </c>
      <c r="G16" s="202" t="str">
        <f t="shared" si="0"/>
        <v/>
      </c>
      <c r="H16" s="203">
        <f>IF('3月大会・練習会'!J16="○",INDEX(価格表!B:B,MATCH(計算用!$G16,価格表!$A:$A,0)),0)</f>
        <v>0</v>
      </c>
      <c r="I16" s="203">
        <f>IF('3月大会・練習会'!K16="○",INDEX(価格表!C:C,MATCH(計算用!$G16,価格表!$A:$A,0)),0)</f>
        <v>0</v>
      </c>
      <c r="J16" s="202">
        <f>IF('3月大会・練習会'!L16="○",INDEX(価格表!D:D,MATCH(計算用!$G16,価格表!$A:$A,0)),0)</f>
        <v>0</v>
      </c>
      <c r="K16" s="202">
        <f>IF('3月大会・練習会'!M16="○",INDEX(価格表!E:E,MATCH(計算用!$G16,価格表!$A:$A,0)),0)</f>
        <v>0</v>
      </c>
      <c r="L16" s="203">
        <f>IF('3月大会・練習会'!N16="○",INDEX(価格表!F:F,MATCH(計算用!$G16,価格表!$A:$A,0)),0)</f>
        <v>0</v>
      </c>
      <c r="M16" s="203">
        <f>IF('3月大会・練習会'!O16="○",INDEX(価格表!G:G,MATCH(計算用!$G16,価格表!$A:$A,0)),0)</f>
        <v>0</v>
      </c>
      <c r="N16" s="204">
        <f t="shared" ref="N16:N44" si="3">SUM(H16:M16)</f>
        <v>0</v>
      </c>
      <c r="O16" s="202">
        <f>IF('3月大会・練習会'!Q16="○",IF($C16&lt;7,価格表!J$5,INDEX(価格表!J:J,MATCH($R16,価格表!$I:$I,0))),0)</f>
        <v>0</v>
      </c>
      <c r="P16" s="202">
        <f>IF('3月大会・練習会'!R16="○",IF($C16&lt;7,価格表!K$5,INDEX(価格表!K:K,MATCH($R16,価格表!$I:$I,0))),0)</f>
        <v>0</v>
      </c>
      <c r="Q16" s="202">
        <f>IF('3月大会・練習会'!S16="○",IF($C16&lt;7,価格表!L$5,INDEX(価格表!L:L,MATCH($R16,価格表!$I:$I,0))),0)</f>
        <v>0</v>
      </c>
      <c r="R16" s="205">
        <f>'3月大会・練習会'!T16</f>
        <v>0</v>
      </c>
      <c r="S16" s="188"/>
      <c r="T16" s="204">
        <f t="shared" ref="T16:T44" si="4">SUM(O16:Q16)</f>
        <v>0</v>
      </c>
    </row>
    <row r="17" spans="1:20">
      <c r="A17" s="206">
        <f>'3月大会・練習会'!A17</f>
        <v>2</v>
      </c>
      <c r="B17" s="207">
        <f>'3月大会・練習会'!E17</f>
        <v>0</v>
      </c>
      <c r="C17" s="208">
        <f t="shared" si="1"/>
        <v>115</v>
      </c>
      <c r="D17" s="208" t="str">
        <f>IF('3月大会・練習会'!$G17="","",INDEX(table!$H:$H,MATCH('3月大会・練習会'!$G17,table!$G:$G,0)))</f>
        <v/>
      </c>
      <c r="E17" s="208">
        <f t="shared" si="2"/>
        <v>115</v>
      </c>
      <c r="F17" s="208" t="str">
        <f>IF('3月大会・練習会'!$G17="","",INDEX(table!$H:$H,MATCH(DATEDIF('3月大会・練習会'!$E17,'3月大会・練習会'!I$13,"Y"),table!$G:$G,0)))</f>
        <v/>
      </c>
      <c r="G17" s="209" t="str">
        <f t="shared" si="0"/>
        <v/>
      </c>
      <c r="H17" s="210">
        <f>IF('3月大会・練習会'!J17="○",INDEX(価格表!B:B,MATCH(計算用!$G17,価格表!$A:$A,0)),0)</f>
        <v>0</v>
      </c>
      <c r="I17" s="210">
        <f>IF('3月大会・練習会'!K17="○",INDEX(価格表!C:C,MATCH(計算用!$G17,価格表!$A:$A,0)),0)</f>
        <v>0</v>
      </c>
      <c r="J17" s="209">
        <f>IF('3月大会・練習会'!L17="○",INDEX(価格表!D:D,MATCH(計算用!$G17,価格表!$A:$A,0)),0)</f>
        <v>0</v>
      </c>
      <c r="K17" s="209">
        <f>IF('3月大会・練習会'!M17="○",INDEX(価格表!E:E,MATCH(計算用!$G17,価格表!$A:$A,0)),0)</f>
        <v>0</v>
      </c>
      <c r="L17" s="210">
        <f>IF('3月大会・練習会'!N17="○",INDEX(価格表!F:F,MATCH(計算用!$G17,価格表!$A:$A,0)),0)</f>
        <v>0</v>
      </c>
      <c r="M17" s="210">
        <f>IF('3月大会・練習会'!O17="○",INDEX(価格表!G:G,MATCH(計算用!$G17,価格表!$A:$A,0)),0)</f>
        <v>0</v>
      </c>
      <c r="N17" s="211">
        <f t="shared" si="3"/>
        <v>0</v>
      </c>
      <c r="O17" s="209">
        <f>IF('3月大会・練習会'!Q17="○",IF($C17&lt;7,価格表!J$5,INDEX(価格表!J:J,MATCH($R17,価格表!$I:$I,0))),0)</f>
        <v>0</v>
      </c>
      <c r="P17" s="209">
        <f>IF('3月大会・練習会'!R17="○",IF($C17&lt;7,価格表!K$5,INDEX(価格表!K:K,MATCH($R17,価格表!$I:$I,0))),0)</f>
        <v>0</v>
      </c>
      <c r="Q17" s="209">
        <f>IF('3月大会・練習会'!S17="○",IF($C17&lt;7,価格表!L$5,INDEX(価格表!L:L,MATCH($R17,価格表!$I:$I,0))),0)</f>
        <v>0</v>
      </c>
      <c r="R17" s="212">
        <f>'3月大会・練習会'!T17</f>
        <v>0</v>
      </c>
      <c r="S17" s="43"/>
      <c r="T17" s="211">
        <f t="shared" si="4"/>
        <v>0</v>
      </c>
    </row>
    <row r="18" spans="1:20">
      <c r="A18" s="206">
        <f>'3月大会・練習会'!A18</f>
        <v>3</v>
      </c>
      <c r="B18" s="207">
        <f>'3月大会・練習会'!E18</f>
        <v>0</v>
      </c>
      <c r="C18" s="208">
        <f t="shared" si="1"/>
        <v>115</v>
      </c>
      <c r="D18" s="208" t="str">
        <f>IF('3月大会・練習会'!$G18="","",INDEX(table!$H:$H,MATCH('3月大会・練習会'!$G18,table!$G:$G,0)))</f>
        <v/>
      </c>
      <c r="E18" s="208">
        <f t="shared" si="2"/>
        <v>115</v>
      </c>
      <c r="F18" s="208" t="str">
        <f>IF('3月大会・練習会'!$G18="","",INDEX(table!$H:$H,MATCH(DATEDIF('3月大会・練習会'!$E18,'3月大会・練習会'!I$13,"Y"),table!$G:$G,0)))</f>
        <v/>
      </c>
      <c r="G18" s="209" t="str">
        <f t="shared" si="0"/>
        <v/>
      </c>
      <c r="H18" s="210">
        <f>IF('3月大会・練習会'!J18="○",INDEX(価格表!B:B,MATCH(計算用!$G18,価格表!$A:$A,0)),0)</f>
        <v>0</v>
      </c>
      <c r="I18" s="210">
        <f>IF('3月大会・練習会'!K18="○",INDEX(価格表!C:C,MATCH(計算用!$G18,価格表!$A:$A,0)),0)</f>
        <v>0</v>
      </c>
      <c r="J18" s="209">
        <f>IF('3月大会・練習会'!L18="○",INDEX(価格表!D:D,MATCH(計算用!$G18,価格表!$A:$A,0)),0)</f>
        <v>0</v>
      </c>
      <c r="K18" s="209">
        <f>IF('3月大会・練習会'!M18="○",INDEX(価格表!E:E,MATCH(計算用!$G18,価格表!$A:$A,0)),0)</f>
        <v>0</v>
      </c>
      <c r="L18" s="210">
        <f>IF('3月大会・練習会'!N18="○",INDEX(価格表!F:F,MATCH(計算用!$G18,価格表!$A:$A,0)),0)</f>
        <v>0</v>
      </c>
      <c r="M18" s="210">
        <f>IF('3月大会・練習会'!O18="○",INDEX(価格表!G:G,MATCH(計算用!$G18,価格表!$A:$A,0)),0)</f>
        <v>0</v>
      </c>
      <c r="N18" s="211">
        <f t="shared" si="3"/>
        <v>0</v>
      </c>
      <c r="O18" s="209">
        <f>IF('3月大会・練習会'!Q18="○",IF($C18&lt;7,価格表!J$5,INDEX(価格表!J:J,MATCH($R18,価格表!$I:$I,0))),0)</f>
        <v>0</v>
      </c>
      <c r="P18" s="209">
        <f>IF('3月大会・練習会'!R18="○",IF($C18&lt;7,価格表!K$5,INDEX(価格表!K:K,MATCH($R18,価格表!$I:$I,0))),0)</f>
        <v>0</v>
      </c>
      <c r="Q18" s="209">
        <f>IF('3月大会・練習会'!S18="○",IF($C18&lt;7,価格表!L$5,INDEX(価格表!L:L,MATCH($R18,価格表!$I:$I,0))),0)</f>
        <v>0</v>
      </c>
      <c r="R18" s="212">
        <f>'3月大会・練習会'!T18</f>
        <v>0</v>
      </c>
      <c r="S18" s="43"/>
      <c r="T18" s="211">
        <f t="shared" si="4"/>
        <v>0</v>
      </c>
    </row>
    <row r="19" spans="1:20">
      <c r="A19" s="206">
        <f>'3月大会・練習会'!A19</f>
        <v>4</v>
      </c>
      <c r="B19" s="207">
        <f>'3月大会・練習会'!E19</f>
        <v>0</v>
      </c>
      <c r="C19" s="208">
        <f t="shared" si="1"/>
        <v>115</v>
      </c>
      <c r="D19" s="208" t="str">
        <f>IF('3月大会・練習会'!$G19="","",INDEX(table!$H:$H,MATCH('3月大会・練習会'!$G19,table!$G:$G,0)))</f>
        <v/>
      </c>
      <c r="E19" s="208">
        <f t="shared" si="2"/>
        <v>115</v>
      </c>
      <c r="F19" s="208" t="str">
        <f>IF('3月大会・練習会'!$G19="","",INDEX(table!$H:$H,MATCH(DATEDIF('3月大会・練習会'!$E19,'3月大会・練習会'!I$13,"Y"),table!$G:$G,0)))</f>
        <v/>
      </c>
      <c r="G19" s="209" t="str">
        <f t="shared" si="0"/>
        <v/>
      </c>
      <c r="H19" s="210">
        <f>IF('3月大会・練習会'!J19="○",INDEX(価格表!B:B,MATCH(計算用!$G19,価格表!$A:$A,0)),0)</f>
        <v>0</v>
      </c>
      <c r="I19" s="210">
        <f>IF('3月大会・練習会'!K19="○",INDEX(価格表!C:C,MATCH(計算用!$G19,価格表!$A:$A,0)),0)</f>
        <v>0</v>
      </c>
      <c r="J19" s="209">
        <f>IF('3月大会・練習会'!L19="○",INDEX(価格表!D:D,MATCH(計算用!$G19,価格表!$A:$A,0)),0)</f>
        <v>0</v>
      </c>
      <c r="K19" s="209">
        <f>IF('3月大会・練習会'!M19="○",INDEX(価格表!E:E,MATCH(計算用!$G19,価格表!$A:$A,0)),0)</f>
        <v>0</v>
      </c>
      <c r="L19" s="210">
        <f>IF('3月大会・練習会'!N19="○",INDEX(価格表!F:F,MATCH(計算用!$G19,価格表!$A:$A,0)),0)</f>
        <v>0</v>
      </c>
      <c r="M19" s="210">
        <f>IF('3月大会・練習会'!O19="○",INDEX(価格表!G:G,MATCH(計算用!$G19,価格表!$A:$A,0)),0)</f>
        <v>0</v>
      </c>
      <c r="N19" s="211">
        <f t="shared" si="3"/>
        <v>0</v>
      </c>
      <c r="O19" s="209">
        <f>IF('3月大会・練習会'!Q19="○",IF($C19&lt;7,価格表!J$5,INDEX(価格表!J:J,MATCH($R19,価格表!$I:$I,0))),0)</f>
        <v>0</v>
      </c>
      <c r="P19" s="209">
        <f>IF('3月大会・練習会'!R19="○",IF($C19&lt;7,価格表!K$5,INDEX(価格表!K:K,MATCH($R19,価格表!$I:$I,0))),0)</f>
        <v>0</v>
      </c>
      <c r="Q19" s="209">
        <f>IF('3月大会・練習会'!S19="○",IF($C19&lt;7,価格表!L$5,INDEX(価格表!L:L,MATCH($R19,価格表!$I:$I,0))),0)</f>
        <v>0</v>
      </c>
      <c r="R19" s="212">
        <f>'3月大会・練習会'!T19</f>
        <v>0</v>
      </c>
      <c r="S19" s="43"/>
      <c r="T19" s="211">
        <f t="shared" si="4"/>
        <v>0</v>
      </c>
    </row>
    <row r="20" spans="1:20">
      <c r="A20" s="206">
        <f>'3月大会・練習会'!A20</f>
        <v>5</v>
      </c>
      <c r="B20" s="207">
        <f>'3月大会・練習会'!E20</f>
        <v>0</v>
      </c>
      <c r="C20" s="208">
        <f t="shared" si="1"/>
        <v>115</v>
      </c>
      <c r="D20" s="208" t="str">
        <f>IF('3月大会・練習会'!$G20="","",INDEX(table!$H:$H,MATCH('3月大会・練習会'!$G20,table!$G:$G,0)))</f>
        <v/>
      </c>
      <c r="E20" s="208">
        <f t="shared" si="2"/>
        <v>115</v>
      </c>
      <c r="F20" s="208" t="str">
        <f>IF('3月大会・練習会'!$G20="","",INDEX(table!$H:$H,MATCH(DATEDIF('3月大会・練習会'!$E20,'3月大会・練習会'!I$13,"Y"),table!$G:$G,0)))</f>
        <v/>
      </c>
      <c r="G20" s="209" t="str">
        <f t="shared" si="0"/>
        <v/>
      </c>
      <c r="H20" s="212">
        <f>IF('3月大会・練習会'!J20="○",INDEX(価格表!B:B,MATCH(計算用!$G20,価格表!$A:$A,0)),0)</f>
        <v>0</v>
      </c>
      <c r="I20" s="210">
        <f>IF('3月大会・練習会'!K20="○",INDEX(価格表!C:C,MATCH(計算用!$G20,価格表!$A:$A,0)),0)</f>
        <v>0</v>
      </c>
      <c r="J20" s="209">
        <f>IF('3月大会・練習会'!L20="○",INDEX(価格表!D:D,MATCH(計算用!$G20,価格表!$A:$A,0)),0)</f>
        <v>0</v>
      </c>
      <c r="K20" s="209">
        <f>IF('3月大会・練習会'!M20="○",INDEX(価格表!E:E,MATCH(計算用!$G20,価格表!$A:$A,0)),0)</f>
        <v>0</v>
      </c>
      <c r="L20" s="210">
        <f>IF('3月大会・練習会'!N20="○",INDEX(価格表!F:F,MATCH(計算用!$G20,価格表!$A:$A,0)),0)</f>
        <v>0</v>
      </c>
      <c r="M20" s="210">
        <f>IF('3月大会・練習会'!O20="○",INDEX(価格表!G:G,MATCH(計算用!$G20,価格表!$A:$A,0)),0)</f>
        <v>0</v>
      </c>
      <c r="N20" s="211">
        <f t="shared" si="3"/>
        <v>0</v>
      </c>
      <c r="O20" s="208">
        <f>IF('3月大会・練習会'!Q20="○",IF($C20&lt;7,価格表!J$5,INDEX(価格表!J:J,MATCH($R20,価格表!$I:$I,0))),0)</f>
        <v>0</v>
      </c>
      <c r="P20" s="209">
        <f>IF('3月大会・練習会'!R20="○",IF($C20&lt;7,価格表!K$5,INDEX(価格表!K:K,MATCH($R20,価格表!$I:$I,0))),0)</f>
        <v>0</v>
      </c>
      <c r="Q20" s="209">
        <f>IF('3月大会・練習会'!S20="○",IF($C20&lt;7,価格表!L$5,INDEX(価格表!L:L,MATCH($R20,価格表!$I:$I,0))),0)</f>
        <v>0</v>
      </c>
      <c r="R20" s="212">
        <f>'3月大会・練習会'!T20</f>
        <v>0</v>
      </c>
      <c r="S20" s="43"/>
      <c r="T20" s="211">
        <f t="shared" si="4"/>
        <v>0</v>
      </c>
    </row>
    <row r="21" spans="1:20">
      <c r="A21" s="206">
        <f>'3月大会・練習会'!A21</f>
        <v>6</v>
      </c>
      <c r="B21" s="207">
        <f>'3月大会・練習会'!E21</f>
        <v>0</v>
      </c>
      <c r="C21" s="208">
        <f t="shared" si="1"/>
        <v>115</v>
      </c>
      <c r="D21" s="208" t="str">
        <f>IF('3月大会・練習会'!$G21="","",INDEX(table!$H:$H,MATCH('3月大会・練習会'!$G21,table!$G:$G,0)))</f>
        <v/>
      </c>
      <c r="E21" s="208">
        <f t="shared" si="2"/>
        <v>115</v>
      </c>
      <c r="F21" s="208" t="str">
        <f>IF('3月大会・練習会'!$G21="","",INDEX(table!$H:$H,MATCH(DATEDIF('3月大会・練習会'!$E21,'3月大会・練習会'!I$13,"Y"),table!$G:$G,0)))</f>
        <v/>
      </c>
      <c r="G21" s="209" t="str">
        <f t="shared" si="0"/>
        <v/>
      </c>
      <c r="H21" s="210">
        <f>IF('3月大会・練習会'!J21="○",INDEX(価格表!B:B,MATCH(計算用!$G21,価格表!$A:$A,0)),0)</f>
        <v>0</v>
      </c>
      <c r="I21" s="210">
        <f>IF('3月大会・練習会'!K21="○",INDEX(価格表!C:C,MATCH(計算用!$G21,価格表!$A:$A,0)),0)</f>
        <v>0</v>
      </c>
      <c r="J21" s="209">
        <f>IF('3月大会・練習会'!L21="○",INDEX(価格表!D:D,MATCH(計算用!$G21,価格表!$A:$A,0)),0)</f>
        <v>0</v>
      </c>
      <c r="K21" s="209">
        <f>IF('3月大会・練習会'!M21="○",INDEX(価格表!E:E,MATCH(計算用!$G21,価格表!$A:$A,0)),0)</f>
        <v>0</v>
      </c>
      <c r="L21" s="210">
        <f>IF('3月大会・練習会'!N21="○",INDEX(価格表!F:F,MATCH(計算用!$G21,価格表!$A:$A,0)),0)</f>
        <v>0</v>
      </c>
      <c r="M21" s="210">
        <f>IF('3月大会・練習会'!O21="○",INDEX(価格表!G:G,MATCH(計算用!$G21,価格表!$A:$A,0)),0)</f>
        <v>0</v>
      </c>
      <c r="N21" s="211">
        <f t="shared" si="3"/>
        <v>0</v>
      </c>
      <c r="O21" s="209">
        <f>IF('3月大会・練習会'!Q21="○",IF($C21&lt;7,価格表!J$5,INDEX(価格表!J:J,MATCH($R21,価格表!$I:$I,0))),0)</f>
        <v>0</v>
      </c>
      <c r="P21" s="209">
        <f>IF('3月大会・練習会'!R21="○",IF($C21&lt;7,価格表!K$5,INDEX(価格表!K:K,MATCH($R21,価格表!$I:$I,0))),0)</f>
        <v>0</v>
      </c>
      <c r="Q21" s="209">
        <f>IF('3月大会・練習会'!S21="○",IF($C21&lt;7,価格表!L$5,INDEX(価格表!L:L,MATCH($R21,価格表!$I:$I,0))),0)</f>
        <v>0</v>
      </c>
      <c r="R21" s="212">
        <f>'3月大会・練習会'!T21</f>
        <v>0</v>
      </c>
      <c r="S21" s="43"/>
      <c r="T21" s="211">
        <f t="shared" si="4"/>
        <v>0</v>
      </c>
    </row>
    <row r="22" spans="1:20">
      <c r="A22" s="206">
        <f>'3月大会・練習会'!A22</f>
        <v>7</v>
      </c>
      <c r="B22" s="207">
        <f>'3月大会・練習会'!E22</f>
        <v>0</v>
      </c>
      <c r="C22" s="208">
        <f t="shared" si="1"/>
        <v>115</v>
      </c>
      <c r="D22" s="208" t="str">
        <f>IF('3月大会・練習会'!$G22="","",INDEX(table!$H:$H,MATCH('3月大会・練習会'!$G22,table!$G:$G,0)))</f>
        <v/>
      </c>
      <c r="E22" s="208">
        <f t="shared" si="2"/>
        <v>115</v>
      </c>
      <c r="F22" s="208" t="str">
        <f>IF('3月大会・練習会'!$G22="","",INDEX(table!$H:$H,MATCH(DATEDIF('3月大会・練習会'!$E22,'3月大会・練習会'!I$13,"Y"),table!$G:$G,0)))</f>
        <v/>
      </c>
      <c r="G22" s="209" t="str">
        <f t="shared" si="0"/>
        <v/>
      </c>
      <c r="H22" s="210">
        <f>IF('3月大会・練習会'!J22="○",INDEX(価格表!B:B,MATCH(計算用!$G22,価格表!$A:$A,0)),0)</f>
        <v>0</v>
      </c>
      <c r="I22" s="210">
        <f>IF('3月大会・練習会'!K22="○",INDEX(価格表!C:C,MATCH(計算用!$G22,価格表!$A:$A,0)),0)</f>
        <v>0</v>
      </c>
      <c r="J22" s="209">
        <f>IF('3月大会・練習会'!L22="○",INDEX(価格表!D:D,MATCH(計算用!$G22,価格表!$A:$A,0)),0)</f>
        <v>0</v>
      </c>
      <c r="K22" s="209">
        <f>IF('3月大会・練習会'!M22="○",INDEX(価格表!E:E,MATCH(計算用!$G22,価格表!$A:$A,0)),0)</f>
        <v>0</v>
      </c>
      <c r="L22" s="210">
        <f>IF('3月大会・練習会'!N22="○",INDEX(価格表!F:F,MATCH(計算用!$G22,価格表!$A:$A,0)),0)</f>
        <v>0</v>
      </c>
      <c r="M22" s="210">
        <f>IF('3月大会・練習会'!O22="○",INDEX(価格表!G:G,MATCH(計算用!$G22,価格表!$A:$A,0)),0)</f>
        <v>0</v>
      </c>
      <c r="N22" s="211">
        <f t="shared" si="3"/>
        <v>0</v>
      </c>
      <c r="O22" s="209">
        <f>IF('3月大会・練習会'!Q22="○",IF($C22&lt;7,価格表!J$5,INDEX(価格表!J:J,MATCH($R22,価格表!$I:$I,0))),0)</f>
        <v>0</v>
      </c>
      <c r="P22" s="209">
        <f>IF('3月大会・練習会'!R22="○",IF($C22&lt;7,価格表!K$5,INDEX(価格表!K:K,MATCH($R22,価格表!$I:$I,0))),0)</f>
        <v>0</v>
      </c>
      <c r="Q22" s="209">
        <f>IF('3月大会・練習会'!S22="○",IF($C22&lt;7,価格表!L$5,INDEX(価格表!L:L,MATCH($R22,価格表!$I:$I,0))),0)</f>
        <v>0</v>
      </c>
      <c r="R22" s="212">
        <f>'3月大会・練習会'!T22</f>
        <v>0</v>
      </c>
      <c r="S22" s="43"/>
      <c r="T22" s="211">
        <f t="shared" si="4"/>
        <v>0</v>
      </c>
    </row>
    <row r="23" spans="1:20">
      <c r="A23" s="206">
        <f>'3月大会・練習会'!A23</f>
        <v>8</v>
      </c>
      <c r="B23" s="207">
        <f>'3月大会・練習会'!E23</f>
        <v>0</v>
      </c>
      <c r="C23" s="208">
        <f t="shared" si="1"/>
        <v>115</v>
      </c>
      <c r="D23" s="208" t="str">
        <f>IF('3月大会・練習会'!$G23="","",INDEX(table!$H:$H,MATCH('3月大会・練習会'!$G23,table!$G:$G,0)))</f>
        <v/>
      </c>
      <c r="E23" s="208">
        <f t="shared" si="2"/>
        <v>115</v>
      </c>
      <c r="F23" s="208" t="str">
        <f>IF('3月大会・練習会'!$G23="","",INDEX(table!$H:$H,MATCH(DATEDIF('3月大会・練習会'!$E23,'3月大会・練習会'!I$13,"Y"),table!$G:$G,0)))</f>
        <v/>
      </c>
      <c r="G23" s="209" t="str">
        <f t="shared" si="0"/>
        <v/>
      </c>
      <c r="H23" s="210">
        <f>IF('3月大会・練習会'!J23="○",INDEX(価格表!B:B,MATCH(計算用!$G23,価格表!$A:$A,0)),0)</f>
        <v>0</v>
      </c>
      <c r="I23" s="210">
        <f>IF('3月大会・練習会'!K23="○",INDEX(価格表!C:C,MATCH(計算用!$G23,価格表!$A:$A,0)),0)</f>
        <v>0</v>
      </c>
      <c r="J23" s="209">
        <f>IF('3月大会・練習会'!L23="○",INDEX(価格表!D:D,MATCH(計算用!$G23,価格表!$A:$A,0)),0)</f>
        <v>0</v>
      </c>
      <c r="K23" s="209">
        <f>IF('3月大会・練習会'!M23="○",INDEX(価格表!E:E,MATCH(計算用!$G23,価格表!$A:$A,0)),0)</f>
        <v>0</v>
      </c>
      <c r="L23" s="210">
        <f>IF('3月大会・練習会'!N23="○",INDEX(価格表!F:F,MATCH(計算用!$G23,価格表!$A:$A,0)),0)</f>
        <v>0</v>
      </c>
      <c r="M23" s="210">
        <f>IF('3月大会・練習会'!O23="○",INDEX(価格表!G:G,MATCH(計算用!$G23,価格表!$A:$A,0)),0)</f>
        <v>0</v>
      </c>
      <c r="N23" s="211">
        <f t="shared" si="3"/>
        <v>0</v>
      </c>
      <c r="O23" s="209">
        <f>IF('3月大会・練習会'!Q23="○",IF($C23&lt;7,価格表!J$5,INDEX(価格表!J:J,MATCH($R23,価格表!$I:$I,0))),0)</f>
        <v>0</v>
      </c>
      <c r="P23" s="209">
        <f>IF('3月大会・練習会'!R23="○",IF($C23&lt;7,価格表!K$5,INDEX(価格表!K:K,MATCH($R23,価格表!$I:$I,0))),0)</f>
        <v>0</v>
      </c>
      <c r="Q23" s="209">
        <f>IF('3月大会・練習会'!S23="○",IF($C23&lt;7,価格表!L$5,INDEX(価格表!L:L,MATCH($R23,価格表!$I:$I,0))),0)</f>
        <v>0</v>
      </c>
      <c r="R23" s="212">
        <f>'3月大会・練習会'!T23</f>
        <v>0</v>
      </c>
      <c r="S23" s="43"/>
      <c r="T23" s="211">
        <f t="shared" si="4"/>
        <v>0</v>
      </c>
    </row>
    <row r="24" spans="1:20">
      <c r="A24" s="206">
        <f>'3月大会・練習会'!A24</f>
        <v>9</v>
      </c>
      <c r="B24" s="207">
        <f>'3月大会・練習会'!E24</f>
        <v>0</v>
      </c>
      <c r="C24" s="208">
        <f t="shared" si="1"/>
        <v>115</v>
      </c>
      <c r="D24" s="208" t="str">
        <f>IF('3月大会・練習会'!$G24="","",INDEX(table!$H:$H,MATCH('3月大会・練習会'!$G24,table!$G:$G,0)))</f>
        <v/>
      </c>
      <c r="E24" s="208">
        <f t="shared" si="2"/>
        <v>115</v>
      </c>
      <c r="F24" s="208" t="str">
        <f>IF('3月大会・練習会'!$G24="","",INDEX(table!$H:$H,MATCH(DATEDIF('3月大会・練習会'!$E24,'3月大会・練習会'!I$13,"Y"),table!$G:$G,0)))</f>
        <v/>
      </c>
      <c r="G24" s="209" t="str">
        <f t="shared" si="0"/>
        <v/>
      </c>
      <c r="H24" s="210">
        <f>IF('3月大会・練習会'!J24="○",INDEX(価格表!B:B,MATCH(計算用!$G24,価格表!$A:$A,0)),0)</f>
        <v>0</v>
      </c>
      <c r="I24" s="210">
        <f>IF('3月大会・練習会'!K24="○",INDEX(価格表!C:C,MATCH(計算用!$G24,価格表!$A:$A,0)),0)</f>
        <v>0</v>
      </c>
      <c r="J24" s="209">
        <f>IF('3月大会・練習会'!L24="○",INDEX(価格表!D:D,MATCH(計算用!$G24,価格表!$A:$A,0)),0)</f>
        <v>0</v>
      </c>
      <c r="K24" s="209">
        <f>IF('3月大会・練習会'!M24="○",INDEX(価格表!E:E,MATCH(計算用!$G24,価格表!$A:$A,0)),0)</f>
        <v>0</v>
      </c>
      <c r="L24" s="210">
        <f>IF('3月大会・練習会'!N24="○",INDEX(価格表!F:F,MATCH(計算用!$G24,価格表!$A:$A,0)),0)</f>
        <v>0</v>
      </c>
      <c r="M24" s="210">
        <f>IF('3月大会・練習会'!O24="○",INDEX(価格表!G:G,MATCH(計算用!$G24,価格表!$A:$A,0)),0)</f>
        <v>0</v>
      </c>
      <c r="N24" s="211">
        <f t="shared" si="3"/>
        <v>0</v>
      </c>
      <c r="O24" s="209">
        <f>IF('3月大会・練習会'!Q24="○",IF($C24&lt;7,価格表!J$5,INDEX(価格表!J:J,MATCH($R24,価格表!$I:$I,0))),0)</f>
        <v>0</v>
      </c>
      <c r="P24" s="209">
        <f>IF('3月大会・練習会'!R24="○",IF($C24&lt;7,価格表!K$5,INDEX(価格表!K:K,MATCH($R24,価格表!$I:$I,0))),0)</f>
        <v>0</v>
      </c>
      <c r="Q24" s="209">
        <f>IF('3月大会・練習会'!S24="○",IF($C24&lt;7,価格表!L$5,INDEX(価格表!L:L,MATCH($R24,価格表!$I:$I,0))),0)</f>
        <v>0</v>
      </c>
      <c r="R24" s="212">
        <f>'3月大会・練習会'!T24</f>
        <v>0</v>
      </c>
      <c r="S24" s="43"/>
      <c r="T24" s="211">
        <f t="shared" si="4"/>
        <v>0</v>
      </c>
    </row>
    <row r="25" spans="1:20">
      <c r="A25" s="206">
        <f>'3月大会・練習会'!A25</f>
        <v>10</v>
      </c>
      <c r="B25" s="207">
        <f>'3月大会・練習会'!E25</f>
        <v>0</v>
      </c>
      <c r="C25" s="208">
        <f t="shared" si="1"/>
        <v>115</v>
      </c>
      <c r="D25" s="208" t="str">
        <f>IF('3月大会・練習会'!$G25="","",INDEX(table!$H:$H,MATCH('3月大会・練習会'!$G25,table!$G:$G,0)))</f>
        <v/>
      </c>
      <c r="E25" s="208">
        <f t="shared" si="2"/>
        <v>115</v>
      </c>
      <c r="F25" s="208" t="str">
        <f>IF('3月大会・練習会'!$G25="","",INDEX(table!$H:$H,MATCH(DATEDIF('3月大会・練習会'!$E25,'3月大会・練習会'!I$13,"Y"),table!$G:$G,0)))</f>
        <v/>
      </c>
      <c r="G25" s="209" t="str">
        <f t="shared" si="0"/>
        <v/>
      </c>
      <c r="H25" s="210">
        <f>IF('3月大会・練習会'!J25="○",INDEX(価格表!B:B,MATCH(計算用!$G25,価格表!$A:$A,0)),0)</f>
        <v>0</v>
      </c>
      <c r="I25" s="210">
        <f>IF('3月大会・練習会'!K25="○",INDEX(価格表!C:C,MATCH(計算用!$G25,価格表!$A:$A,0)),0)</f>
        <v>0</v>
      </c>
      <c r="J25" s="209">
        <f>IF('3月大会・練習会'!L25="○",INDEX(価格表!D:D,MATCH(計算用!$G25,価格表!$A:$A,0)),0)</f>
        <v>0</v>
      </c>
      <c r="K25" s="209">
        <f>IF('3月大会・練習会'!M25="○",INDEX(価格表!E:E,MATCH(計算用!$G25,価格表!$A:$A,0)),0)</f>
        <v>0</v>
      </c>
      <c r="L25" s="210">
        <f>IF('3月大会・練習会'!N25="○",INDEX(価格表!F:F,MATCH(計算用!$G25,価格表!$A:$A,0)),0)</f>
        <v>0</v>
      </c>
      <c r="M25" s="210">
        <f>IF('3月大会・練習会'!O25="○",INDEX(価格表!G:G,MATCH(計算用!$G25,価格表!$A:$A,0)),0)</f>
        <v>0</v>
      </c>
      <c r="N25" s="211">
        <f t="shared" si="3"/>
        <v>0</v>
      </c>
      <c r="O25" s="209">
        <f>IF('3月大会・練習会'!Q25="○",IF($C25&lt;7,価格表!J$5,INDEX(価格表!J:J,MATCH($R25,価格表!$I:$I,0))),0)</f>
        <v>0</v>
      </c>
      <c r="P25" s="209">
        <f>IF('3月大会・練習会'!R25="○",IF($C25&lt;7,価格表!K$5,INDEX(価格表!K:K,MATCH($R25,価格表!$I:$I,0))),0)</f>
        <v>0</v>
      </c>
      <c r="Q25" s="209">
        <f>IF('3月大会・練習会'!S25="○",IF($C25&lt;7,価格表!L$5,INDEX(価格表!L:L,MATCH($R25,価格表!$I:$I,0))),0)</f>
        <v>0</v>
      </c>
      <c r="R25" s="212">
        <f>'3月大会・練習会'!T25</f>
        <v>0</v>
      </c>
      <c r="S25" s="43"/>
      <c r="T25" s="211">
        <f t="shared" si="4"/>
        <v>0</v>
      </c>
    </row>
    <row r="26" spans="1:20">
      <c r="A26" s="206">
        <f>'3月大会・練習会'!A26</f>
        <v>11</v>
      </c>
      <c r="B26" s="207">
        <f>'3月大会・練習会'!E26</f>
        <v>0</v>
      </c>
      <c r="C26" s="208">
        <f t="shared" si="1"/>
        <v>115</v>
      </c>
      <c r="D26" s="208" t="str">
        <f>IF('3月大会・練習会'!$G26="","",INDEX(table!$H:$H,MATCH('3月大会・練習会'!$G26,table!$G:$G,0)))</f>
        <v/>
      </c>
      <c r="E26" s="208">
        <f t="shared" si="2"/>
        <v>115</v>
      </c>
      <c r="F26" s="208" t="str">
        <f>IF('3月大会・練習会'!$G26="","",INDEX(table!$H:$H,MATCH(DATEDIF('3月大会・練習会'!$E26,'3月大会・練習会'!I$13,"Y"),table!$G:$G,0)))</f>
        <v/>
      </c>
      <c r="G26" s="209" t="str">
        <f t="shared" si="0"/>
        <v/>
      </c>
      <c r="H26" s="210">
        <f>IF('3月大会・練習会'!J26="○",INDEX(価格表!B:B,MATCH(計算用!$G26,価格表!$A:$A,0)),0)</f>
        <v>0</v>
      </c>
      <c r="I26" s="210">
        <f>IF('3月大会・練習会'!K26="○",INDEX(価格表!C:C,MATCH(計算用!$G26,価格表!$A:$A,0)),0)</f>
        <v>0</v>
      </c>
      <c r="J26" s="209">
        <f>IF('3月大会・練習会'!L26="○",INDEX(価格表!D:D,MATCH(計算用!$G26,価格表!$A:$A,0)),0)</f>
        <v>0</v>
      </c>
      <c r="K26" s="209">
        <f>IF('3月大会・練習会'!M26="○",INDEX(価格表!E:E,MATCH(計算用!$G26,価格表!$A:$A,0)),0)</f>
        <v>0</v>
      </c>
      <c r="L26" s="210">
        <f>IF('3月大会・練習会'!N26="○",INDEX(価格表!F:F,MATCH(計算用!$G26,価格表!$A:$A,0)),0)</f>
        <v>0</v>
      </c>
      <c r="M26" s="210">
        <f>IF('3月大会・練習会'!O26="○",INDEX(価格表!G:G,MATCH(計算用!$G26,価格表!$A:$A,0)),0)</f>
        <v>0</v>
      </c>
      <c r="N26" s="211">
        <f t="shared" si="3"/>
        <v>0</v>
      </c>
      <c r="O26" s="209">
        <f>IF('3月大会・練習会'!Q26="○",IF($C26&lt;7,価格表!J$5,INDEX(価格表!J:J,MATCH($R26,価格表!$I:$I,0))),0)</f>
        <v>0</v>
      </c>
      <c r="P26" s="209">
        <f>IF('3月大会・練習会'!R26="○",IF($C26&lt;7,価格表!K$5,INDEX(価格表!K:K,MATCH($R26,価格表!$I:$I,0))),0)</f>
        <v>0</v>
      </c>
      <c r="Q26" s="209">
        <f>IF('3月大会・練習会'!S26="○",IF($C26&lt;7,価格表!L$5,INDEX(価格表!L:L,MATCH($R26,価格表!$I:$I,0))),0)</f>
        <v>0</v>
      </c>
      <c r="R26" s="212">
        <f>'3月大会・練習会'!T26</f>
        <v>0</v>
      </c>
      <c r="S26" s="43"/>
      <c r="T26" s="211">
        <f t="shared" si="4"/>
        <v>0</v>
      </c>
    </row>
    <row r="27" spans="1:20">
      <c r="A27" s="206">
        <f>'3月大会・練習会'!A27</f>
        <v>12</v>
      </c>
      <c r="B27" s="207">
        <f>'3月大会・練習会'!E27</f>
        <v>0</v>
      </c>
      <c r="C27" s="208">
        <f t="shared" si="1"/>
        <v>115</v>
      </c>
      <c r="D27" s="208" t="str">
        <f>IF('3月大会・練習会'!$G27="","",INDEX(table!$H:$H,MATCH('3月大会・練習会'!$G27,table!$G:$G,0)))</f>
        <v/>
      </c>
      <c r="E27" s="208">
        <f t="shared" si="2"/>
        <v>115</v>
      </c>
      <c r="F27" s="208" t="str">
        <f>IF('3月大会・練習会'!$G27="","",INDEX(table!$H:$H,MATCH(DATEDIF('3月大会・練習会'!$E27,'3月大会・練習会'!I$13,"Y"),table!$G:$G,0)))</f>
        <v/>
      </c>
      <c r="G27" s="209" t="str">
        <f t="shared" si="0"/>
        <v/>
      </c>
      <c r="H27" s="210">
        <f>IF('3月大会・練習会'!J27="○",INDEX(価格表!B:B,MATCH(計算用!$G27,価格表!$A:$A,0)),0)</f>
        <v>0</v>
      </c>
      <c r="I27" s="210">
        <f>IF('3月大会・練習会'!K27="○",INDEX(価格表!C:C,MATCH(計算用!$G27,価格表!$A:$A,0)),0)</f>
        <v>0</v>
      </c>
      <c r="J27" s="209">
        <f>IF('3月大会・練習会'!L27="○",INDEX(価格表!D:D,MATCH(計算用!$G27,価格表!$A:$A,0)),0)</f>
        <v>0</v>
      </c>
      <c r="K27" s="209">
        <f>IF('3月大会・練習会'!M27="○",INDEX(価格表!E:E,MATCH(計算用!$G27,価格表!$A:$A,0)),0)</f>
        <v>0</v>
      </c>
      <c r="L27" s="210">
        <f>IF('3月大会・練習会'!N27="○",INDEX(価格表!F:F,MATCH(計算用!$G27,価格表!$A:$A,0)),0)</f>
        <v>0</v>
      </c>
      <c r="M27" s="210">
        <f>IF('3月大会・練習会'!O27="○",INDEX(価格表!G:G,MATCH(計算用!$G27,価格表!$A:$A,0)),0)</f>
        <v>0</v>
      </c>
      <c r="N27" s="211">
        <f t="shared" si="3"/>
        <v>0</v>
      </c>
      <c r="O27" s="209">
        <f>IF('3月大会・練習会'!Q27="○",IF($C27&lt;7,価格表!J$5,INDEX(価格表!J:J,MATCH($R27,価格表!$I:$I,0))),0)</f>
        <v>0</v>
      </c>
      <c r="P27" s="209">
        <f>IF('3月大会・練習会'!R27="○",IF($C27&lt;7,価格表!K$5,INDEX(価格表!K:K,MATCH($R27,価格表!$I:$I,0))),0)</f>
        <v>0</v>
      </c>
      <c r="Q27" s="208">
        <f>IF('3月大会・練習会'!S27="○",IF($C27&lt;7,価格表!L$5,INDEX(価格表!L:L,MATCH($R27,価格表!$I:$I,0))),0)</f>
        <v>0</v>
      </c>
      <c r="R27" s="212">
        <f>'3月大会・練習会'!T27</f>
        <v>0</v>
      </c>
      <c r="S27" s="43"/>
      <c r="T27" s="211">
        <f t="shared" si="4"/>
        <v>0</v>
      </c>
    </row>
    <row r="28" spans="1:20">
      <c r="A28" s="206">
        <f>'3月大会・練習会'!A28</f>
        <v>13</v>
      </c>
      <c r="B28" s="207">
        <f>'3月大会・練習会'!E28</f>
        <v>0</v>
      </c>
      <c r="C28" s="208">
        <f t="shared" si="1"/>
        <v>115</v>
      </c>
      <c r="D28" s="208" t="str">
        <f>IF('3月大会・練習会'!$G28="","",INDEX(table!$H:$H,MATCH('3月大会・練習会'!$G28,table!$G:$G,0)))</f>
        <v/>
      </c>
      <c r="E28" s="208">
        <f t="shared" si="2"/>
        <v>115</v>
      </c>
      <c r="F28" s="208" t="str">
        <f>IF('3月大会・練習会'!$G28="","",INDEX(table!$H:$H,MATCH(DATEDIF('3月大会・練習会'!$E28,'3月大会・練習会'!I$13,"Y"),table!$G:$G,0)))</f>
        <v/>
      </c>
      <c r="G28" s="209" t="str">
        <f t="shared" si="0"/>
        <v/>
      </c>
      <c r="H28" s="209">
        <f>IF('3月大会・練習会'!J28="○",INDEX(価格表!B:B,MATCH(計算用!$G28,価格表!$A:$A,0)),0)</f>
        <v>0</v>
      </c>
      <c r="I28" s="210">
        <f>IF('3月大会・練習会'!K28="○",INDEX(価格表!C:C,MATCH(計算用!$G28,価格表!$A:$A,0)),0)</f>
        <v>0</v>
      </c>
      <c r="J28" s="209">
        <f>IF('3月大会・練習会'!L28="○",INDEX(価格表!D:D,MATCH(計算用!$G28,価格表!$A:$A,0)),0)</f>
        <v>0</v>
      </c>
      <c r="K28" s="209">
        <f>IF('3月大会・練習会'!M28="○",INDEX(価格表!E:E,MATCH(計算用!$G28,価格表!$A:$A,0)),0)</f>
        <v>0</v>
      </c>
      <c r="L28" s="210">
        <f>IF('3月大会・練習会'!N28="○",INDEX(価格表!F:F,MATCH(計算用!$G28,価格表!$A:$A,0)),0)</f>
        <v>0</v>
      </c>
      <c r="M28" s="210">
        <f>IF('3月大会・練習会'!O28="○",INDEX(価格表!G:G,MATCH(計算用!$G28,価格表!$A:$A,0)),0)</f>
        <v>0</v>
      </c>
      <c r="N28" s="211">
        <f t="shared" si="3"/>
        <v>0</v>
      </c>
      <c r="O28" s="209">
        <f>IF('3月大会・練習会'!Q28="○",IF($C28&lt;7,価格表!J$5,INDEX(価格表!J:J,MATCH($R28,価格表!$I:$I,0))),0)</f>
        <v>0</v>
      </c>
      <c r="P28" s="209">
        <f>IF('3月大会・練習会'!R28="○",IF($C28&lt;7,価格表!K$5,INDEX(価格表!K:K,MATCH($R28,価格表!$I:$I,0))),0)</f>
        <v>0</v>
      </c>
      <c r="Q28" s="208">
        <f>IF('3月大会・練習会'!S28="○",IF($C28&lt;7,価格表!L$5,INDEX(価格表!L:L,MATCH($R28,価格表!$I:$I,0))),0)</f>
        <v>0</v>
      </c>
      <c r="R28" s="212">
        <f>'3月大会・練習会'!T28</f>
        <v>0</v>
      </c>
      <c r="S28" s="43"/>
      <c r="T28" s="211">
        <f t="shared" si="4"/>
        <v>0</v>
      </c>
    </row>
    <row r="29" spans="1:20">
      <c r="A29" s="206">
        <f>'3月大会・練習会'!A29</f>
        <v>14</v>
      </c>
      <c r="B29" s="207">
        <f>'3月大会・練習会'!E29</f>
        <v>0</v>
      </c>
      <c r="C29" s="208">
        <f t="shared" si="1"/>
        <v>115</v>
      </c>
      <c r="D29" s="208" t="str">
        <f>IF('3月大会・練習会'!$G29="","",INDEX(table!$H:$H,MATCH('3月大会・練習会'!$G29,table!$G:$G,0)))</f>
        <v/>
      </c>
      <c r="E29" s="208">
        <f t="shared" si="2"/>
        <v>115</v>
      </c>
      <c r="F29" s="208" t="str">
        <f>IF('3月大会・練習会'!$G29="","",INDEX(table!$H:$H,MATCH(DATEDIF('3月大会・練習会'!$E29,'3月大会・練習会'!I$13,"Y"),table!$G:$G,0)))</f>
        <v/>
      </c>
      <c r="G29" s="209" t="str">
        <f t="shared" si="0"/>
        <v/>
      </c>
      <c r="H29" s="210">
        <f>IF('3月大会・練習会'!J29="○",INDEX(価格表!B:B,MATCH(計算用!$G29,価格表!$A:$A,0)),0)</f>
        <v>0</v>
      </c>
      <c r="I29" s="210">
        <f>IF('3月大会・練習会'!K29="○",INDEX(価格表!C:C,MATCH(計算用!$G29,価格表!$A:$A,0)),0)</f>
        <v>0</v>
      </c>
      <c r="J29" s="209">
        <f>IF('3月大会・練習会'!L29="○",INDEX(価格表!D:D,MATCH(計算用!$G29,価格表!$A:$A,0)),0)</f>
        <v>0</v>
      </c>
      <c r="K29" s="209">
        <f>IF('3月大会・練習会'!M29="○",INDEX(価格表!E:E,MATCH(計算用!$G29,価格表!$A:$A,0)),0)</f>
        <v>0</v>
      </c>
      <c r="L29" s="210">
        <f>IF('3月大会・練習会'!N29="○",INDEX(価格表!F:F,MATCH(計算用!$G29,価格表!$A:$A,0)),0)</f>
        <v>0</v>
      </c>
      <c r="M29" s="210">
        <f>IF('3月大会・練習会'!O29="○",INDEX(価格表!G:G,MATCH(計算用!$G29,価格表!$A:$A,0)),0)</f>
        <v>0</v>
      </c>
      <c r="N29" s="211">
        <f t="shared" si="3"/>
        <v>0</v>
      </c>
      <c r="O29" s="209">
        <f>IF('3月大会・練習会'!Q29="○",IF($C29&lt;7,価格表!J$5,INDEX(価格表!J:J,MATCH($R29,価格表!$I:$I,0))),0)</f>
        <v>0</v>
      </c>
      <c r="P29" s="209">
        <f>IF('3月大会・練習会'!R29="○",IF($C29&lt;7,価格表!K$5,INDEX(価格表!K:K,MATCH($R29,価格表!$I:$I,0))),0)</f>
        <v>0</v>
      </c>
      <c r="Q29" s="209">
        <f>IF('3月大会・練習会'!S29="○",IF($C29&lt;7,価格表!L$5,INDEX(価格表!L:L,MATCH($R29,価格表!$I:$I,0))),0)</f>
        <v>0</v>
      </c>
      <c r="R29" s="212">
        <f>'3月大会・練習会'!T29</f>
        <v>0</v>
      </c>
      <c r="S29" s="43"/>
      <c r="T29" s="211">
        <f t="shared" si="4"/>
        <v>0</v>
      </c>
    </row>
    <row r="30" spans="1:20">
      <c r="A30" s="206">
        <f>'3月大会・練習会'!A30</f>
        <v>15</v>
      </c>
      <c r="B30" s="207">
        <f>'3月大会・練習会'!E30</f>
        <v>0</v>
      </c>
      <c r="C30" s="208">
        <f t="shared" si="1"/>
        <v>115</v>
      </c>
      <c r="D30" s="208" t="str">
        <f>IF('3月大会・練習会'!$G30="","",INDEX(table!$H:$H,MATCH('3月大会・練習会'!$G30,table!$G:$G,0)))</f>
        <v/>
      </c>
      <c r="E30" s="208">
        <f t="shared" si="2"/>
        <v>115</v>
      </c>
      <c r="F30" s="208" t="str">
        <f>IF('3月大会・練習会'!$G30="","",INDEX(table!$H:$H,MATCH(DATEDIF('3月大会・練習会'!$E30,'3月大会・練習会'!I$13,"Y"),table!$G:$G,0)))</f>
        <v/>
      </c>
      <c r="G30" s="209" t="str">
        <f t="shared" si="0"/>
        <v/>
      </c>
      <c r="H30" s="210">
        <f>IF('3月大会・練習会'!J30="○",INDEX(価格表!B:B,MATCH(計算用!$G30,価格表!$A:$A,0)),0)</f>
        <v>0</v>
      </c>
      <c r="I30" s="210">
        <f>IF('3月大会・練習会'!K30="○",INDEX(価格表!C:C,MATCH(計算用!$G30,価格表!$A:$A,0)),0)</f>
        <v>0</v>
      </c>
      <c r="J30" s="209">
        <f>IF('3月大会・練習会'!L30="○",INDEX(価格表!D:D,MATCH(計算用!$G30,価格表!$A:$A,0)),0)</f>
        <v>0</v>
      </c>
      <c r="K30" s="209">
        <f>IF('3月大会・練習会'!M30="○",INDEX(価格表!E:E,MATCH(計算用!$G30,価格表!$A:$A,0)),0)</f>
        <v>0</v>
      </c>
      <c r="L30" s="210">
        <f>IF('3月大会・練習会'!N30="○",INDEX(価格表!F:F,MATCH(計算用!$G30,価格表!$A:$A,0)),0)</f>
        <v>0</v>
      </c>
      <c r="M30" s="210">
        <f>IF('3月大会・練習会'!O30="○",INDEX(価格表!G:G,MATCH(計算用!$G30,価格表!$A:$A,0)),0)</f>
        <v>0</v>
      </c>
      <c r="N30" s="211">
        <f t="shared" si="3"/>
        <v>0</v>
      </c>
      <c r="O30" s="209">
        <f>IF('3月大会・練習会'!Q30="○",IF($C30&lt;7,価格表!J$5,INDEX(価格表!J:J,MATCH($R30,価格表!$I:$I,0))),0)</f>
        <v>0</v>
      </c>
      <c r="P30" s="209">
        <f>IF('3月大会・練習会'!R30="○",IF($C30&lt;7,価格表!K$5,INDEX(価格表!K:K,MATCH($R30,価格表!$I:$I,0))),0)</f>
        <v>0</v>
      </c>
      <c r="Q30" s="209">
        <f>IF('3月大会・練習会'!S30="○",IF($C30&lt;7,価格表!L$5,INDEX(価格表!L:L,MATCH($R30,価格表!$I:$I,0))),0)</f>
        <v>0</v>
      </c>
      <c r="R30" s="212">
        <f>'3月大会・練習会'!T30</f>
        <v>0</v>
      </c>
      <c r="S30" s="43"/>
      <c r="T30" s="211">
        <f t="shared" si="4"/>
        <v>0</v>
      </c>
    </row>
    <row r="31" spans="1:20">
      <c r="A31" s="206">
        <f>'3月大会・練習会'!A31</f>
        <v>16</v>
      </c>
      <c r="B31" s="207">
        <f>'3月大会・練習会'!E31</f>
        <v>0</v>
      </c>
      <c r="C31" s="208">
        <f t="shared" si="1"/>
        <v>115</v>
      </c>
      <c r="D31" s="208" t="str">
        <f>IF('3月大会・練習会'!$G31="","",INDEX(table!$H:$H,MATCH('3月大会・練習会'!$G31,table!$G:$G,0)))</f>
        <v/>
      </c>
      <c r="E31" s="208">
        <f t="shared" si="2"/>
        <v>115</v>
      </c>
      <c r="F31" s="208" t="str">
        <f>IF('3月大会・練習会'!$G31="","",INDEX(table!$H:$H,MATCH(DATEDIF('3月大会・練習会'!$E31,'3月大会・練習会'!I$13,"Y"),table!$G:$G,0)))</f>
        <v/>
      </c>
      <c r="G31" s="209" t="str">
        <f t="shared" si="0"/>
        <v/>
      </c>
      <c r="H31" s="210">
        <f>IF('3月大会・練習会'!J31="○",INDEX(価格表!B:B,MATCH(計算用!$G31,価格表!$A:$A,0)),0)</f>
        <v>0</v>
      </c>
      <c r="I31" s="210">
        <f>IF('3月大会・練習会'!K31="○",INDEX(価格表!C:C,MATCH(計算用!$G31,価格表!$A:$A,0)),0)</f>
        <v>0</v>
      </c>
      <c r="J31" s="209">
        <f>IF('3月大会・練習会'!L31="○",INDEX(価格表!D:D,MATCH(計算用!$G31,価格表!$A:$A,0)),0)</f>
        <v>0</v>
      </c>
      <c r="K31" s="209">
        <f>IF('3月大会・練習会'!M31="○",INDEX(価格表!E:E,MATCH(計算用!$G31,価格表!$A:$A,0)),0)</f>
        <v>0</v>
      </c>
      <c r="L31" s="210">
        <f>IF('3月大会・練習会'!N31="○",INDEX(価格表!F:F,MATCH(計算用!$G31,価格表!$A:$A,0)),0)</f>
        <v>0</v>
      </c>
      <c r="M31" s="210">
        <f>IF('3月大会・練習会'!O31="○",INDEX(価格表!G:G,MATCH(計算用!$G31,価格表!$A:$A,0)),0)</f>
        <v>0</v>
      </c>
      <c r="N31" s="211">
        <f t="shared" si="3"/>
        <v>0</v>
      </c>
      <c r="O31" s="209">
        <f>IF('3月大会・練習会'!Q31="○",IF($C31&lt;7,価格表!J$5,INDEX(価格表!J:J,MATCH($R31,価格表!$I:$I,0))),0)</f>
        <v>0</v>
      </c>
      <c r="P31" s="209">
        <f>IF('3月大会・練習会'!R31="○",IF($C31&lt;7,価格表!K$5,INDEX(価格表!K:K,MATCH($R31,価格表!$I:$I,0))),0)</f>
        <v>0</v>
      </c>
      <c r="Q31" s="209">
        <f>IF('3月大会・練習会'!S31="○",IF($C31&lt;7,価格表!L$5,INDEX(価格表!L:L,MATCH($R31,価格表!$I:$I,0))),0)</f>
        <v>0</v>
      </c>
      <c r="R31" s="212">
        <f>'3月大会・練習会'!T31</f>
        <v>0</v>
      </c>
      <c r="S31" s="43"/>
      <c r="T31" s="211">
        <f t="shared" si="4"/>
        <v>0</v>
      </c>
    </row>
    <row r="32" spans="1:20">
      <c r="A32" s="206">
        <f>'3月大会・練習会'!A32</f>
        <v>17</v>
      </c>
      <c r="B32" s="207">
        <f>'3月大会・練習会'!E32</f>
        <v>0</v>
      </c>
      <c r="C32" s="208">
        <f t="shared" si="1"/>
        <v>115</v>
      </c>
      <c r="D32" s="208" t="str">
        <f>IF('3月大会・練習会'!$G32="","",INDEX(table!$H:$H,MATCH('3月大会・練習会'!$G32,table!$G:$G,0)))</f>
        <v/>
      </c>
      <c r="E32" s="208">
        <f t="shared" si="2"/>
        <v>115</v>
      </c>
      <c r="F32" s="208" t="str">
        <f>IF('3月大会・練習会'!$G32="","",INDEX(table!$H:$H,MATCH(DATEDIF('3月大会・練習会'!$E32,'3月大会・練習会'!I$13,"Y"),table!$G:$G,0)))</f>
        <v/>
      </c>
      <c r="G32" s="209" t="str">
        <f t="shared" si="0"/>
        <v/>
      </c>
      <c r="H32" s="210">
        <f>IF('3月大会・練習会'!J32="○",INDEX(価格表!B:B,MATCH(計算用!$G32,価格表!$A:$A,0)),0)</f>
        <v>0</v>
      </c>
      <c r="I32" s="210">
        <f>IF('3月大会・練習会'!K32="○",INDEX(価格表!C:C,MATCH(計算用!$G32,価格表!$A:$A,0)),0)</f>
        <v>0</v>
      </c>
      <c r="J32" s="209">
        <f>IF('3月大会・練習会'!L32="○",INDEX(価格表!D:D,MATCH(計算用!$G32,価格表!$A:$A,0)),0)</f>
        <v>0</v>
      </c>
      <c r="K32" s="209">
        <f>IF('3月大会・練習会'!M32="○",INDEX(価格表!E:E,MATCH(計算用!$G32,価格表!$A:$A,0)),0)</f>
        <v>0</v>
      </c>
      <c r="L32" s="210">
        <f>IF('3月大会・練習会'!N32="○",INDEX(価格表!F:F,MATCH(計算用!$G32,価格表!$A:$A,0)),0)</f>
        <v>0</v>
      </c>
      <c r="M32" s="210">
        <f>IF('3月大会・練習会'!O32="○",INDEX(価格表!G:G,MATCH(計算用!$G32,価格表!$A:$A,0)),0)</f>
        <v>0</v>
      </c>
      <c r="N32" s="211">
        <f t="shared" si="3"/>
        <v>0</v>
      </c>
      <c r="O32" s="209">
        <f>IF('3月大会・練習会'!Q32="○",IF($C32&lt;7,価格表!J$5,INDEX(価格表!J:J,MATCH($R32,価格表!$I:$I,0))),0)</f>
        <v>0</v>
      </c>
      <c r="P32" s="209">
        <f>IF('3月大会・練習会'!R32="○",IF($C32&lt;7,価格表!K$5,INDEX(価格表!K:K,MATCH($R32,価格表!$I:$I,0))),0)</f>
        <v>0</v>
      </c>
      <c r="Q32" s="209">
        <f>IF('3月大会・練習会'!S32="○",IF($C32&lt;7,価格表!L$5,INDEX(価格表!L:L,MATCH($R32,価格表!$I:$I,0))),0)</f>
        <v>0</v>
      </c>
      <c r="R32" s="212">
        <f>'3月大会・練習会'!T32</f>
        <v>0</v>
      </c>
      <c r="S32" s="43"/>
      <c r="T32" s="211">
        <f t="shared" si="4"/>
        <v>0</v>
      </c>
    </row>
    <row r="33" spans="1:20">
      <c r="A33" s="206">
        <f>'3月大会・練習会'!A33</f>
        <v>18</v>
      </c>
      <c r="B33" s="207">
        <f>'3月大会・練習会'!E33</f>
        <v>0</v>
      </c>
      <c r="C33" s="208">
        <f t="shared" si="1"/>
        <v>115</v>
      </c>
      <c r="D33" s="208" t="str">
        <f>IF('3月大会・練習会'!$G33="","",INDEX(table!$H:$H,MATCH('3月大会・練習会'!$G33,table!$G:$G,0)))</f>
        <v/>
      </c>
      <c r="E33" s="208">
        <f t="shared" si="2"/>
        <v>115</v>
      </c>
      <c r="F33" s="208" t="str">
        <f>IF('3月大会・練習会'!$G33="","",INDEX(table!$H:$H,MATCH(DATEDIF('3月大会・練習会'!$E33,'3月大会・練習会'!I$13,"Y"),table!$G:$G,0)))</f>
        <v/>
      </c>
      <c r="G33" s="209" t="str">
        <f t="shared" si="0"/>
        <v/>
      </c>
      <c r="H33" s="210">
        <f>IF('3月大会・練習会'!J33="○",INDEX(価格表!B:B,MATCH(計算用!$G33,価格表!$A:$A,0)),0)</f>
        <v>0</v>
      </c>
      <c r="I33" s="210">
        <f>IF('3月大会・練習会'!K33="○",INDEX(価格表!C:C,MATCH(計算用!$G33,価格表!$A:$A,0)),0)</f>
        <v>0</v>
      </c>
      <c r="J33" s="209">
        <f>IF('3月大会・練習会'!L33="○",INDEX(価格表!D:D,MATCH(計算用!$G33,価格表!$A:$A,0)),0)</f>
        <v>0</v>
      </c>
      <c r="K33" s="209">
        <f>IF('3月大会・練習会'!M33="○",INDEX(価格表!E:E,MATCH(計算用!$G33,価格表!$A:$A,0)),0)</f>
        <v>0</v>
      </c>
      <c r="L33" s="210">
        <f>IF('3月大会・練習会'!N33="○",INDEX(価格表!F:F,MATCH(計算用!$G33,価格表!$A:$A,0)),0)</f>
        <v>0</v>
      </c>
      <c r="M33" s="210">
        <f>IF('3月大会・練習会'!O33="○",INDEX(価格表!G:G,MATCH(計算用!$G33,価格表!$A:$A,0)),0)</f>
        <v>0</v>
      </c>
      <c r="N33" s="211">
        <f t="shared" si="3"/>
        <v>0</v>
      </c>
      <c r="O33" s="209">
        <f>IF('3月大会・練習会'!Q33="○",IF($C33&lt;7,価格表!J$5,INDEX(価格表!J:J,MATCH($R33,価格表!$I:$I,0))),0)</f>
        <v>0</v>
      </c>
      <c r="P33" s="209">
        <f>IF('3月大会・練習会'!R33="○",IF($C33&lt;7,価格表!K$5,INDEX(価格表!K:K,MATCH($R33,価格表!$I:$I,0))),0)</f>
        <v>0</v>
      </c>
      <c r="Q33" s="209">
        <f>IF('3月大会・練習会'!S33="○",IF($C33&lt;7,価格表!L$5,INDEX(価格表!L:L,MATCH($R33,価格表!$I:$I,0))),0)</f>
        <v>0</v>
      </c>
      <c r="R33" s="212">
        <f>'3月大会・練習会'!T33</f>
        <v>0</v>
      </c>
      <c r="S33" s="43"/>
      <c r="T33" s="211">
        <f t="shared" si="4"/>
        <v>0</v>
      </c>
    </row>
    <row r="34" spans="1:20">
      <c r="A34" s="206">
        <f>'3月大会・練習会'!A34</f>
        <v>19</v>
      </c>
      <c r="B34" s="207">
        <f>'3月大会・練習会'!E34</f>
        <v>0</v>
      </c>
      <c r="C34" s="208">
        <f t="shared" si="1"/>
        <v>115</v>
      </c>
      <c r="D34" s="208" t="str">
        <f>IF('3月大会・練習会'!$G34="","",INDEX(table!$H:$H,MATCH('3月大会・練習会'!$G34,table!$G:$G,0)))</f>
        <v/>
      </c>
      <c r="E34" s="208">
        <f t="shared" si="2"/>
        <v>115</v>
      </c>
      <c r="F34" s="208" t="str">
        <f>IF('3月大会・練習会'!$G34="","",INDEX(table!$H:$H,MATCH(DATEDIF('3月大会・練習会'!$E34,'3月大会・練習会'!I$13,"Y"),table!$G:$G,0)))</f>
        <v/>
      </c>
      <c r="G34" s="209" t="str">
        <f>IF(C34=55,F34,IF(C34=3,F34,D34))</f>
        <v/>
      </c>
      <c r="H34" s="210">
        <f>IF('3月大会・練習会'!J34="○",INDEX(価格表!B:B,MATCH(計算用!$G34,価格表!$A:$A,0)),0)</f>
        <v>0</v>
      </c>
      <c r="I34" s="210">
        <f>IF('3月大会・練習会'!K34="○",INDEX(価格表!C:C,MATCH(計算用!$G34,価格表!$A:$A,0)),0)</f>
        <v>0</v>
      </c>
      <c r="J34" s="209">
        <f>IF('3月大会・練習会'!L34="○",INDEX(価格表!D:D,MATCH(計算用!$G34,価格表!$A:$A,0)),0)</f>
        <v>0</v>
      </c>
      <c r="K34" s="209">
        <f>IF('3月大会・練習会'!M34="○",INDEX(価格表!E:E,MATCH(計算用!$G34,価格表!$A:$A,0)),0)</f>
        <v>0</v>
      </c>
      <c r="L34" s="210">
        <f>IF('3月大会・練習会'!N34="○",INDEX(価格表!F:F,MATCH(計算用!$G34,価格表!$A:$A,0)),0)</f>
        <v>0</v>
      </c>
      <c r="M34" s="210">
        <f>IF('3月大会・練習会'!O34="○",INDEX(価格表!G:G,MATCH(計算用!$G34,価格表!$A:$A,0)),0)</f>
        <v>0</v>
      </c>
      <c r="N34" s="211">
        <f t="shared" si="3"/>
        <v>0</v>
      </c>
      <c r="O34" s="209">
        <f>IF('3月大会・練習会'!Q34="○",IF($C34&lt;7,価格表!J$5,INDEX(価格表!J:J,MATCH($R34,価格表!$I:$I,0))),0)</f>
        <v>0</v>
      </c>
      <c r="P34" s="209">
        <f>IF('3月大会・練習会'!R34="○",IF($C34&lt;7,価格表!K$5,INDEX(価格表!K:K,MATCH($R34,価格表!$I:$I,0))),0)</f>
        <v>0</v>
      </c>
      <c r="Q34" s="209">
        <f>IF('3月大会・練習会'!S34="○",IF($C34&lt;7,価格表!L$5,INDEX(価格表!L:L,MATCH($R34,価格表!$I:$I,0))),0)</f>
        <v>0</v>
      </c>
      <c r="R34" s="212">
        <f>'3月大会・練習会'!T34</f>
        <v>0</v>
      </c>
      <c r="S34" s="43"/>
      <c r="T34" s="211">
        <f t="shared" si="4"/>
        <v>0</v>
      </c>
    </row>
    <row r="35" spans="1:20">
      <c r="A35" s="206">
        <f>'3月大会・練習会'!A35</f>
        <v>20</v>
      </c>
      <c r="B35" s="207">
        <f>'3月大会・練習会'!E35</f>
        <v>0</v>
      </c>
      <c r="C35" s="208">
        <f t="shared" si="1"/>
        <v>115</v>
      </c>
      <c r="D35" s="208" t="str">
        <f>IF('3月大会・練習会'!$G35="","",INDEX(table!$H:$H,MATCH('3月大会・練習会'!$G35,table!$G:$G,0)))</f>
        <v/>
      </c>
      <c r="E35" s="208">
        <f t="shared" si="2"/>
        <v>115</v>
      </c>
      <c r="F35" s="208" t="str">
        <f>IF('3月大会・練習会'!$G35="","",INDEX(table!$H:$H,MATCH(DATEDIF('3月大会・練習会'!$E35,'3月大会・練習会'!I$13,"Y"),table!$G:$G,0)))</f>
        <v/>
      </c>
      <c r="G35" s="209" t="str">
        <f t="shared" ref="G35:G36" si="5">IF(C35=55,F35,IF(C35=3,F35,D35))</f>
        <v/>
      </c>
      <c r="H35" s="210">
        <f>IF('3月大会・練習会'!J35="○",INDEX(価格表!B:B,MATCH(計算用!$G35,価格表!$A:$A,0)),0)</f>
        <v>0</v>
      </c>
      <c r="I35" s="210">
        <f>IF('3月大会・練習会'!K35="○",INDEX(価格表!C:C,MATCH(計算用!$G35,価格表!$A:$A,0)),0)</f>
        <v>0</v>
      </c>
      <c r="J35" s="209">
        <f>IF('3月大会・練習会'!L35="○",INDEX(価格表!D:D,MATCH(計算用!$G35,価格表!$A:$A,0)),0)</f>
        <v>0</v>
      </c>
      <c r="K35" s="209">
        <f>IF('3月大会・練習会'!M35="○",INDEX(価格表!E:E,MATCH(計算用!$G35,価格表!$A:$A,0)),0)</f>
        <v>0</v>
      </c>
      <c r="L35" s="210">
        <f>IF('3月大会・練習会'!N35="○",INDEX(価格表!F:F,MATCH(計算用!$G35,価格表!$A:$A,0)),0)</f>
        <v>0</v>
      </c>
      <c r="M35" s="210">
        <f>IF('3月大会・練習会'!O35="○",INDEX(価格表!G:G,MATCH(計算用!$G35,価格表!$A:$A,0)),0)</f>
        <v>0</v>
      </c>
      <c r="N35" s="211">
        <f t="shared" si="3"/>
        <v>0</v>
      </c>
      <c r="O35" s="209">
        <f>IF('3月大会・練習会'!Q35="○",IF($C35&lt;7,価格表!J$5,INDEX(価格表!J:J,MATCH($R35,価格表!$I:$I,0))),0)</f>
        <v>0</v>
      </c>
      <c r="P35" s="209">
        <f>IF('3月大会・練習会'!R35="○",IF($C35&lt;7,価格表!K$5,INDEX(価格表!K:K,MATCH($R35,価格表!$I:$I,0))),0)</f>
        <v>0</v>
      </c>
      <c r="Q35" s="209">
        <f>IF('3月大会・練習会'!S35="○",IF($C35&lt;7,価格表!L$5,INDEX(価格表!L:L,MATCH($R35,価格表!$I:$I,0))),0)</f>
        <v>0</v>
      </c>
      <c r="R35" s="212">
        <f>'3月大会・練習会'!T35</f>
        <v>0</v>
      </c>
      <c r="S35" s="43"/>
      <c r="T35" s="211">
        <f t="shared" si="4"/>
        <v>0</v>
      </c>
    </row>
    <row r="36" spans="1:20">
      <c r="A36" s="206">
        <f>'3月大会・練習会'!A36</f>
        <v>21</v>
      </c>
      <c r="B36" s="207">
        <f>'3月大会・練習会'!E36</f>
        <v>0</v>
      </c>
      <c r="C36" s="208">
        <f t="shared" si="1"/>
        <v>115</v>
      </c>
      <c r="D36" s="208" t="str">
        <f>IF('3月大会・練習会'!$G36="","",INDEX(table!$H:$H,MATCH('3月大会・練習会'!$G36,table!$G:$G,0)))</f>
        <v/>
      </c>
      <c r="E36" s="208">
        <f t="shared" si="2"/>
        <v>115</v>
      </c>
      <c r="F36" s="208" t="str">
        <f>IF('3月大会・練習会'!$G36="","",INDEX(table!$H:$H,MATCH(DATEDIF('3月大会・練習会'!$E36,'3月大会・練習会'!I$13,"Y"),table!$G:$G,0)))</f>
        <v/>
      </c>
      <c r="G36" s="209" t="str">
        <f t="shared" si="5"/>
        <v/>
      </c>
      <c r="H36" s="210">
        <f>IF('3月大会・練習会'!J36="○",INDEX(価格表!B:B,MATCH(計算用!$G36,価格表!$A:$A,0)),0)</f>
        <v>0</v>
      </c>
      <c r="I36" s="210">
        <f>IF('3月大会・練習会'!K36="○",INDEX(価格表!C:C,MATCH(計算用!$G36,価格表!$A:$A,0)),0)</f>
        <v>0</v>
      </c>
      <c r="J36" s="209">
        <f>IF('3月大会・練習会'!L36="○",INDEX(価格表!D:D,MATCH(計算用!$G36,価格表!$A:$A,0)),0)</f>
        <v>0</v>
      </c>
      <c r="K36" s="209">
        <f>IF('3月大会・練習会'!M36="○",INDEX(価格表!E:E,MATCH(計算用!$G36,価格表!$A:$A,0)),0)</f>
        <v>0</v>
      </c>
      <c r="L36" s="210">
        <f>IF('3月大会・練習会'!N36="○",INDEX(価格表!F:F,MATCH(計算用!$G36,価格表!$A:$A,0)),0)</f>
        <v>0</v>
      </c>
      <c r="M36" s="210">
        <f>IF('3月大会・練習会'!O36="○",INDEX(価格表!G:G,MATCH(計算用!$G36,価格表!$A:$A,0)),0)</f>
        <v>0</v>
      </c>
      <c r="N36" s="211">
        <f t="shared" si="3"/>
        <v>0</v>
      </c>
      <c r="O36" s="209">
        <f>IF('3月大会・練習会'!Q36="○",IF($C36&lt;7,価格表!J$5,INDEX(価格表!J:J,MATCH($R36,価格表!$I:$I,0))),0)</f>
        <v>0</v>
      </c>
      <c r="P36" s="209">
        <f>IF('3月大会・練習会'!R36="○",IF($C36&lt;7,価格表!K$5,INDEX(価格表!K:K,MATCH($R36,価格表!$I:$I,0))),0)</f>
        <v>0</v>
      </c>
      <c r="Q36" s="209">
        <f>IF('3月大会・練習会'!S36="○",IF($C36&lt;7,価格表!L$5,INDEX(価格表!L:L,MATCH($R36,価格表!$I:$I,0))),0)</f>
        <v>0</v>
      </c>
      <c r="R36" s="212">
        <f>'3月大会・練習会'!T36</f>
        <v>0</v>
      </c>
      <c r="S36" s="43"/>
      <c r="T36" s="211">
        <f t="shared" si="4"/>
        <v>0</v>
      </c>
    </row>
    <row r="37" spans="1:20">
      <c r="A37" s="206">
        <f>'3月大会・練習会'!A37</f>
        <v>22</v>
      </c>
      <c r="B37" s="207">
        <f>'3月大会・練習会'!E37</f>
        <v>0</v>
      </c>
      <c r="C37" s="208">
        <f t="shared" si="1"/>
        <v>115</v>
      </c>
      <c r="D37" s="208" t="str">
        <f>IF('3月大会・練習会'!$G37="","",INDEX(table!$H:$H,MATCH('3月大会・練習会'!$G37,table!$G:$G,0)))</f>
        <v/>
      </c>
      <c r="E37" s="208">
        <f t="shared" si="2"/>
        <v>115</v>
      </c>
      <c r="F37" s="208" t="str">
        <f>IF('3月大会・練習会'!$G37="","",INDEX(table!$H:$H,MATCH(DATEDIF('3月大会・練習会'!$E37,'3月大会・練習会'!I$13,"Y"),table!$G:$G,0)))</f>
        <v/>
      </c>
      <c r="G37" s="209" t="str">
        <f t="shared" ref="G37:G44" si="6">IF(C37=55,F37,D37)</f>
        <v/>
      </c>
      <c r="H37" s="210">
        <f>IF('3月大会・練習会'!J37="○",INDEX(価格表!B:B,MATCH(計算用!$G37,価格表!$A:$A,0)),0)</f>
        <v>0</v>
      </c>
      <c r="I37" s="210">
        <f>IF('3月大会・練習会'!K37="○",INDEX(価格表!C:C,MATCH(計算用!$G37,価格表!$A:$A,0)),0)</f>
        <v>0</v>
      </c>
      <c r="J37" s="209">
        <f>IF('3月大会・練習会'!L37="○",INDEX(価格表!D:D,MATCH(計算用!$G37,価格表!$A:$A,0)),0)</f>
        <v>0</v>
      </c>
      <c r="K37" s="209">
        <f>IF('3月大会・練習会'!M37="○",INDEX(価格表!E:E,MATCH(計算用!$G37,価格表!$A:$A,0)),0)</f>
        <v>0</v>
      </c>
      <c r="L37" s="210">
        <f>IF('3月大会・練習会'!N37="○",INDEX(価格表!F:F,MATCH(計算用!$G37,価格表!$A:$A,0)),0)</f>
        <v>0</v>
      </c>
      <c r="M37" s="210">
        <f>IF('3月大会・練習会'!O37="○",INDEX(価格表!G:G,MATCH(計算用!$G37,価格表!$A:$A,0)),0)</f>
        <v>0</v>
      </c>
      <c r="N37" s="211">
        <f t="shared" si="3"/>
        <v>0</v>
      </c>
      <c r="O37" s="209">
        <f>IF('3月大会・練習会'!Q37="○",IF($C37&lt;7,価格表!J$5,INDEX(価格表!J:J,MATCH($R37,価格表!$I:$I,0))),0)</f>
        <v>0</v>
      </c>
      <c r="P37" s="209">
        <f>IF('3月大会・練習会'!R37="○",IF($C37&lt;7,価格表!K$5,INDEX(価格表!K:K,MATCH($R37,価格表!$I:$I,0))),0)</f>
        <v>0</v>
      </c>
      <c r="Q37" s="209">
        <f>IF('3月大会・練習会'!S37="○",IF($C37&lt;7,価格表!L$5,INDEX(価格表!L:L,MATCH($R37,価格表!$I:$I,0))),0)</f>
        <v>0</v>
      </c>
      <c r="R37" s="212">
        <f>'3月大会・練習会'!T37</f>
        <v>0</v>
      </c>
      <c r="S37" s="43"/>
      <c r="T37" s="211">
        <f t="shared" si="4"/>
        <v>0</v>
      </c>
    </row>
    <row r="38" spans="1:20">
      <c r="A38" s="206">
        <f>'3月大会・練習会'!A38</f>
        <v>23</v>
      </c>
      <c r="B38" s="207">
        <f>'3月大会・練習会'!E38</f>
        <v>0</v>
      </c>
      <c r="C38" s="208">
        <f t="shared" si="1"/>
        <v>115</v>
      </c>
      <c r="D38" s="208" t="str">
        <f>IF('3月大会・練習会'!$G38="","",INDEX(table!$H:$H,MATCH('3月大会・練習会'!$G38,table!$G:$G,0)))</f>
        <v/>
      </c>
      <c r="E38" s="208">
        <f t="shared" si="2"/>
        <v>115</v>
      </c>
      <c r="F38" s="208" t="str">
        <f>IF('3月大会・練習会'!$G38="","",INDEX(table!$H:$H,MATCH(DATEDIF('3月大会・練習会'!$E38,'3月大会・練習会'!I$13,"Y"),table!$G:$G,0)))</f>
        <v/>
      </c>
      <c r="G38" s="209" t="str">
        <f t="shared" si="6"/>
        <v/>
      </c>
      <c r="H38" s="210">
        <f>IF('3月大会・練習会'!J38="○",INDEX(価格表!B:B,MATCH(計算用!$G38,価格表!$A:$A,0)),0)</f>
        <v>0</v>
      </c>
      <c r="I38" s="210">
        <f>IF('3月大会・練習会'!K38="○",INDEX(価格表!C:C,MATCH(計算用!$G38,価格表!$A:$A,0)),0)</f>
        <v>0</v>
      </c>
      <c r="J38" s="209">
        <f>IF('3月大会・練習会'!L38="○",INDEX(価格表!D:D,MATCH(計算用!$G38,価格表!$A:$A,0)),0)</f>
        <v>0</v>
      </c>
      <c r="K38" s="209">
        <f>IF('3月大会・練習会'!M38="○",INDEX(価格表!E:E,MATCH(計算用!$G38,価格表!$A:$A,0)),0)</f>
        <v>0</v>
      </c>
      <c r="L38" s="210">
        <f>IF('3月大会・練習会'!N38="○",INDEX(価格表!F:F,MATCH(計算用!$G38,価格表!$A:$A,0)),0)</f>
        <v>0</v>
      </c>
      <c r="M38" s="210">
        <f>IF('3月大会・練習会'!O38="○",INDEX(価格表!G:G,MATCH(計算用!$G38,価格表!$A:$A,0)),0)</f>
        <v>0</v>
      </c>
      <c r="N38" s="211">
        <f t="shared" si="3"/>
        <v>0</v>
      </c>
      <c r="O38" s="209">
        <f>IF('3月大会・練習会'!Q38="○",IF($C38&lt;7,価格表!J$5,INDEX(価格表!J:J,MATCH($R38,価格表!$I:$I,0))),0)</f>
        <v>0</v>
      </c>
      <c r="P38" s="209">
        <f>IF('3月大会・練習会'!R38="○",IF($C38&lt;7,価格表!K$5,INDEX(価格表!K:K,MATCH($R38,価格表!$I:$I,0))),0)</f>
        <v>0</v>
      </c>
      <c r="Q38" s="209">
        <f>IF('3月大会・練習会'!S38="○",IF($C38&lt;7,価格表!L$5,INDEX(価格表!L:L,MATCH($R38,価格表!$I:$I,0))),0)</f>
        <v>0</v>
      </c>
      <c r="R38" s="212">
        <f>'3月大会・練習会'!T38</f>
        <v>0</v>
      </c>
      <c r="S38" s="43"/>
      <c r="T38" s="211">
        <f t="shared" si="4"/>
        <v>0</v>
      </c>
    </row>
    <row r="39" spans="1:20">
      <c r="A39" s="206">
        <f>'3月大会・練習会'!A39</f>
        <v>24</v>
      </c>
      <c r="B39" s="207">
        <f>'3月大会・練習会'!E39</f>
        <v>0</v>
      </c>
      <c r="C39" s="208">
        <f t="shared" si="1"/>
        <v>115</v>
      </c>
      <c r="D39" s="208" t="str">
        <f>IF('3月大会・練習会'!$G39="","",INDEX(table!$H:$H,MATCH('3月大会・練習会'!$G39,table!$G:$G,0)))</f>
        <v/>
      </c>
      <c r="E39" s="208">
        <f t="shared" si="2"/>
        <v>115</v>
      </c>
      <c r="F39" s="208" t="str">
        <f>IF('3月大会・練習会'!$G39="","",INDEX(table!$H:$H,MATCH(DATEDIF('3月大会・練習会'!$E39,'3月大会・練習会'!I$13,"Y"),table!$G:$G,0)))</f>
        <v/>
      </c>
      <c r="G39" s="209" t="str">
        <f t="shared" si="6"/>
        <v/>
      </c>
      <c r="H39" s="210">
        <f>IF('3月大会・練習会'!J39="○",INDEX(価格表!B:B,MATCH(計算用!$G39,価格表!$A:$A,0)),0)</f>
        <v>0</v>
      </c>
      <c r="I39" s="210">
        <f>IF('3月大会・練習会'!K39="○",INDEX(価格表!C:C,MATCH(計算用!$G39,価格表!$A:$A,0)),0)</f>
        <v>0</v>
      </c>
      <c r="J39" s="209">
        <f>IF('3月大会・練習会'!L39="○",INDEX(価格表!D:D,MATCH(計算用!$G39,価格表!$A:$A,0)),0)</f>
        <v>0</v>
      </c>
      <c r="K39" s="209">
        <f>IF('3月大会・練習会'!M39="○",INDEX(価格表!E:E,MATCH(計算用!$G39,価格表!$A:$A,0)),0)</f>
        <v>0</v>
      </c>
      <c r="L39" s="210">
        <f>IF('3月大会・練習会'!N39="○",INDEX(価格表!F:F,MATCH(計算用!$G39,価格表!$A:$A,0)),0)</f>
        <v>0</v>
      </c>
      <c r="M39" s="210">
        <f>IF('3月大会・練習会'!O39="○",INDEX(価格表!G:G,MATCH(計算用!$G39,価格表!$A:$A,0)),0)</f>
        <v>0</v>
      </c>
      <c r="N39" s="211">
        <f t="shared" si="3"/>
        <v>0</v>
      </c>
      <c r="O39" s="209">
        <f>IF('3月大会・練習会'!Q39="○",IF($C39&lt;7,価格表!J$5,INDEX(価格表!J:J,MATCH($R39,価格表!$I:$I,0))),0)</f>
        <v>0</v>
      </c>
      <c r="P39" s="209">
        <f>IF('3月大会・練習会'!R39="○",IF($C39&lt;7,価格表!K$5,INDEX(価格表!K:K,MATCH($R39,価格表!$I:$I,0))),0)</f>
        <v>0</v>
      </c>
      <c r="Q39" s="209">
        <f>IF('3月大会・練習会'!S39="○",IF($C39&lt;7,価格表!L$5,INDEX(価格表!L:L,MATCH($R39,価格表!$I:$I,0))),0)</f>
        <v>0</v>
      </c>
      <c r="R39" s="212">
        <f>'3月大会・練習会'!T39</f>
        <v>0</v>
      </c>
      <c r="S39" s="43"/>
      <c r="T39" s="211">
        <f t="shared" si="4"/>
        <v>0</v>
      </c>
    </row>
    <row r="40" spans="1:20">
      <c r="A40" s="206">
        <f>'3月大会・練習会'!A40</f>
        <v>25</v>
      </c>
      <c r="B40" s="207">
        <f>'3月大会・練習会'!E40</f>
        <v>0</v>
      </c>
      <c r="C40" s="208">
        <f t="shared" si="1"/>
        <v>115</v>
      </c>
      <c r="D40" s="208" t="str">
        <f>IF('3月大会・練習会'!$G40="","",INDEX(table!$H:$H,MATCH('3月大会・練習会'!$G40,table!$G:$G,0)))</f>
        <v/>
      </c>
      <c r="E40" s="208">
        <f t="shared" si="2"/>
        <v>115</v>
      </c>
      <c r="F40" s="208" t="str">
        <f>IF('3月大会・練習会'!$G40="","",INDEX(table!$H:$H,MATCH(DATEDIF('3月大会・練習会'!$E40,'3月大会・練習会'!I$13,"Y"),table!$G:$G,0)))</f>
        <v/>
      </c>
      <c r="G40" s="209" t="str">
        <f t="shared" si="6"/>
        <v/>
      </c>
      <c r="H40" s="210">
        <f>IF('3月大会・練習会'!J40="○",INDEX(価格表!B:B,MATCH(計算用!$G40,価格表!$A:$A,0)),0)</f>
        <v>0</v>
      </c>
      <c r="I40" s="210">
        <f>IF('3月大会・練習会'!K40="○",INDEX(価格表!C:C,MATCH(計算用!$G40,価格表!$A:$A,0)),0)</f>
        <v>0</v>
      </c>
      <c r="J40" s="209">
        <f>IF('3月大会・練習会'!L40="○",INDEX(価格表!D:D,MATCH(計算用!$G40,価格表!$A:$A,0)),0)</f>
        <v>0</v>
      </c>
      <c r="K40" s="209">
        <f>IF('3月大会・練習会'!M40="○",INDEX(価格表!E:E,MATCH(計算用!$G40,価格表!$A:$A,0)),0)</f>
        <v>0</v>
      </c>
      <c r="L40" s="210">
        <f>IF('3月大会・練習会'!N40="○",INDEX(価格表!F:F,MATCH(計算用!$G40,価格表!$A:$A,0)),0)</f>
        <v>0</v>
      </c>
      <c r="M40" s="210">
        <f>IF('3月大会・練習会'!O40="○",INDEX(価格表!G:G,MATCH(計算用!$G40,価格表!$A:$A,0)),0)</f>
        <v>0</v>
      </c>
      <c r="N40" s="211">
        <f t="shared" si="3"/>
        <v>0</v>
      </c>
      <c r="O40" s="209">
        <f>IF('3月大会・練習会'!Q40="○",IF($C40&lt;7,価格表!J$5,INDEX(価格表!J:J,MATCH($R40,価格表!$I:$I,0))),0)</f>
        <v>0</v>
      </c>
      <c r="P40" s="209">
        <f>IF('3月大会・練習会'!R40="○",IF($C40&lt;7,価格表!K$5,INDEX(価格表!K:K,MATCH($R40,価格表!$I:$I,0))),0)</f>
        <v>0</v>
      </c>
      <c r="Q40" s="209">
        <f>IF('3月大会・練習会'!S40="○",IF($C40&lt;7,価格表!L$5,INDEX(価格表!L:L,MATCH($R40,価格表!$I:$I,0))),0)</f>
        <v>0</v>
      </c>
      <c r="R40" s="212">
        <f>'3月大会・練習会'!T40</f>
        <v>0</v>
      </c>
      <c r="S40" s="43"/>
      <c r="T40" s="211">
        <f t="shared" si="4"/>
        <v>0</v>
      </c>
    </row>
    <row r="41" spans="1:20">
      <c r="A41" s="206">
        <f>'3月大会・練習会'!A41</f>
        <v>26</v>
      </c>
      <c r="B41" s="207">
        <f>'3月大会・練習会'!E41</f>
        <v>0</v>
      </c>
      <c r="C41" s="208">
        <f t="shared" si="1"/>
        <v>115</v>
      </c>
      <c r="D41" s="208" t="str">
        <f>IF('3月大会・練習会'!$G41="","",INDEX(table!$H:$H,MATCH('3月大会・練習会'!$G41,table!$G:$G,0)))</f>
        <v/>
      </c>
      <c r="E41" s="208">
        <f t="shared" si="2"/>
        <v>115</v>
      </c>
      <c r="F41" s="208" t="str">
        <f>IF('3月大会・練習会'!$G41="","",INDEX(table!$H:$H,MATCH(DATEDIF('3月大会・練習会'!$E41,'3月大会・練習会'!I$13,"Y"),table!$G:$G,0)))</f>
        <v/>
      </c>
      <c r="G41" s="209" t="str">
        <f t="shared" si="6"/>
        <v/>
      </c>
      <c r="H41" s="210">
        <f>IF('3月大会・練習会'!J41="○",INDEX(価格表!B:B,MATCH(計算用!$G41,価格表!$A:$A,0)),0)</f>
        <v>0</v>
      </c>
      <c r="I41" s="210">
        <f>IF('3月大会・練習会'!K41="○",INDEX(価格表!C:C,MATCH(計算用!$G41,価格表!$A:$A,0)),0)</f>
        <v>0</v>
      </c>
      <c r="J41" s="209">
        <f>IF('3月大会・練習会'!L41="○",INDEX(価格表!D:D,MATCH(計算用!$G41,価格表!$A:$A,0)),0)</f>
        <v>0</v>
      </c>
      <c r="K41" s="209">
        <f>IF('3月大会・練習会'!M41="○",INDEX(価格表!E:E,MATCH(計算用!$G41,価格表!$A:$A,0)),0)</f>
        <v>0</v>
      </c>
      <c r="L41" s="210">
        <f>IF('3月大会・練習会'!N41="○",INDEX(価格表!F:F,MATCH(計算用!$G41,価格表!$A:$A,0)),0)</f>
        <v>0</v>
      </c>
      <c r="M41" s="210">
        <f>IF('3月大会・練習会'!O41="○",INDEX(価格表!G:G,MATCH(計算用!$G41,価格表!$A:$A,0)),0)</f>
        <v>0</v>
      </c>
      <c r="N41" s="211">
        <f t="shared" si="3"/>
        <v>0</v>
      </c>
      <c r="O41" s="209">
        <f>IF('3月大会・練習会'!Q41="○",IF($C41&lt;7,価格表!J$5,INDEX(価格表!J:J,MATCH($R41,価格表!$I:$I,0))),0)</f>
        <v>0</v>
      </c>
      <c r="P41" s="209">
        <f>IF('3月大会・練習会'!R41="○",IF($C41&lt;7,価格表!K$5,INDEX(価格表!K:K,MATCH($R41,価格表!$I:$I,0))),0)</f>
        <v>0</v>
      </c>
      <c r="Q41" s="209">
        <f>IF('3月大会・練習会'!S41="○",IF($C41&lt;7,価格表!L$5,INDEX(価格表!L:L,MATCH($R41,価格表!$I:$I,0))),0)</f>
        <v>0</v>
      </c>
      <c r="R41" s="212">
        <f>'3月大会・練習会'!T41</f>
        <v>0</v>
      </c>
      <c r="S41" s="43"/>
      <c r="T41" s="211">
        <f t="shared" si="4"/>
        <v>0</v>
      </c>
    </row>
    <row r="42" spans="1:20">
      <c r="A42" s="206">
        <f>'3月大会・練習会'!A42</f>
        <v>27</v>
      </c>
      <c r="B42" s="207">
        <f>'3月大会・練習会'!E42</f>
        <v>0</v>
      </c>
      <c r="C42" s="208">
        <f t="shared" si="1"/>
        <v>115</v>
      </c>
      <c r="D42" s="208" t="str">
        <f>IF('3月大会・練習会'!$G42="","",INDEX(table!$H:$H,MATCH('3月大会・練習会'!$G42,table!$G:$G,0)))</f>
        <v/>
      </c>
      <c r="E42" s="208">
        <f t="shared" si="2"/>
        <v>115</v>
      </c>
      <c r="F42" s="208" t="str">
        <f>IF('3月大会・練習会'!$G42="","",INDEX(table!$H:$H,MATCH(DATEDIF('3月大会・練習会'!$E42,'3月大会・練習会'!I$13,"Y"),table!$G:$G,0)))</f>
        <v/>
      </c>
      <c r="G42" s="209" t="str">
        <f t="shared" si="6"/>
        <v/>
      </c>
      <c r="H42" s="210">
        <f>IF('3月大会・練習会'!J42="○",INDEX(価格表!B:B,MATCH(計算用!$G42,価格表!$A:$A,0)),0)</f>
        <v>0</v>
      </c>
      <c r="I42" s="210">
        <f>IF('3月大会・練習会'!K42="○",INDEX(価格表!C:C,MATCH(計算用!$G42,価格表!$A:$A,0)),0)</f>
        <v>0</v>
      </c>
      <c r="J42" s="209">
        <f>IF('3月大会・練習会'!L42="○",INDEX(価格表!D:D,MATCH(計算用!$G42,価格表!$A:$A,0)),0)</f>
        <v>0</v>
      </c>
      <c r="K42" s="209">
        <f>IF('3月大会・練習会'!M42="○",INDEX(価格表!E:E,MATCH(計算用!$G42,価格表!$A:$A,0)),0)</f>
        <v>0</v>
      </c>
      <c r="L42" s="210">
        <f>IF('3月大会・練習会'!N42="○",INDEX(価格表!F:F,MATCH(計算用!$G42,価格表!$A:$A,0)),0)</f>
        <v>0</v>
      </c>
      <c r="M42" s="210">
        <f>IF('3月大会・練習会'!O42="○",INDEX(価格表!G:G,MATCH(計算用!$G42,価格表!$A:$A,0)),0)</f>
        <v>0</v>
      </c>
      <c r="N42" s="211">
        <f t="shared" si="3"/>
        <v>0</v>
      </c>
      <c r="O42" s="209">
        <f>IF('3月大会・練習会'!Q42="○",IF($C42&lt;7,価格表!J$5,INDEX(価格表!J:J,MATCH($R42,価格表!$I:$I,0))),0)</f>
        <v>0</v>
      </c>
      <c r="P42" s="209">
        <f>IF('3月大会・練習会'!R42="○",IF($C42&lt;7,価格表!K$5,INDEX(価格表!K:K,MATCH($R42,価格表!$I:$I,0))),0)</f>
        <v>0</v>
      </c>
      <c r="Q42" s="209">
        <f>IF('3月大会・練習会'!S42="○",IF($C42&lt;7,価格表!L$5,INDEX(価格表!L:L,MATCH($R42,価格表!$I:$I,0))),0)</f>
        <v>0</v>
      </c>
      <c r="R42" s="212">
        <f>'3月大会・練習会'!T42</f>
        <v>0</v>
      </c>
      <c r="S42" s="43"/>
      <c r="T42" s="211">
        <f t="shared" si="4"/>
        <v>0</v>
      </c>
    </row>
    <row r="43" spans="1:20">
      <c r="A43" s="206">
        <f>'3月大会・練習会'!A43</f>
        <v>28</v>
      </c>
      <c r="B43" s="207">
        <f>'3月大会・練習会'!E43</f>
        <v>0</v>
      </c>
      <c r="C43" s="208">
        <f t="shared" si="1"/>
        <v>115</v>
      </c>
      <c r="D43" s="208" t="str">
        <f>IF('3月大会・練習会'!$G43="","",INDEX(table!$H:$H,MATCH('3月大会・練習会'!$G43,table!$G:$G,0)))</f>
        <v/>
      </c>
      <c r="E43" s="208">
        <f t="shared" si="2"/>
        <v>115</v>
      </c>
      <c r="F43" s="208" t="str">
        <f>IF('3月大会・練習会'!$G43="","",INDEX(table!$H:$H,MATCH(DATEDIF('3月大会・練習会'!$E43,'3月大会・練習会'!I$13,"Y"),table!$G:$G,0)))</f>
        <v/>
      </c>
      <c r="G43" s="209" t="str">
        <f t="shared" si="6"/>
        <v/>
      </c>
      <c r="H43" s="210">
        <f>IF('3月大会・練習会'!J43="○",INDEX(価格表!B:B,MATCH(計算用!$G43,価格表!$A:$A,0)),0)</f>
        <v>0</v>
      </c>
      <c r="I43" s="210">
        <f>IF('3月大会・練習会'!K43="○",INDEX(価格表!C:C,MATCH(計算用!$G43,価格表!$A:$A,0)),0)</f>
        <v>0</v>
      </c>
      <c r="J43" s="209">
        <f>IF('3月大会・練習会'!L43="○",INDEX(価格表!D:D,MATCH(計算用!$G43,価格表!$A:$A,0)),0)</f>
        <v>0</v>
      </c>
      <c r="K43" s="209">
        <f>IF('3月大会・練習会'!M43="○",INDEX(価格表!E:E,MATCH(計算用!$G43,価格表!$A:$A,0)),0)</f>
        <v>0</v>
      </c>
      <c r="L43" s="210">
        <f>IF('3月大会・練習会'!N43="○",INDEX(価格表!F:F,MATCH(計算用!$G43,価格表!$A:$A,0)),0)</f>
        <v>0</v>
      </c>
      <c r="M43" s="210">
        <f>IF('3月大会・練習会'!O43="○",INDEX(価格表!G:G,MATCH(計算用!$G43,価格表!$A:$A,0)),0)</f>
        <v>0</v>
      </c>
      <c r="N43" s="211">
        <f t="shared" si="3"/>
        <v>0</v>
      </c>
      <c r="O43" s="209">
        <f>IF('3月大会・練習会'!Q43="○",IF($C43&lt;7,価格表!J$5,INDEX(価格表!J:J,MATCH($R43,価格表!$I:$I,0))),0)</f>
        <v>0</v>
      </c>
      <c r="P43" s="209">
        <f>IF('3月大会・練習会'!R43="○",IF($C43&lt;7,価格表!K$5,INDEX(価格表!K:K,MATCH($R43,価格表!$I:$I,0))),0)</f>
        <v>0</v>
      </c>
      <c r="Q43" s="209">
        <f>IF('3月大会・練習会'!S43="○",IF($C43&lt;7,価格表!L$5,INDEX(価格表!L:L,MATCH($R43,価格表!$I:$I,0))),0)</f>
        <v>0</v>
      </c>
      <c r="R43" s="212">
        <f>'3月大会・練習会'!T43</f>
        <v>0</v>
      </c>
      <c r="S43" s="43"/>
      <c r="T43" s="211">
        <f t="shared" si="4"/>
        <v>0</v>
      </c>
    </row>
    <row r="44" spans="1:20">
      <c r="A44" s="206">
        <f>'3月大会・練習会'!A44</f>
        <v>29</v>
      </c>
      <c r="B44" s="207">
        <f>'3月大会・練習会'!E44</f>
        <v>0</v>
      </c>
      <c r="C44" s="208">
        <f t="shared" si="1"/>
        <v>115</v>
      </c>
      <c r="D44" s="208" t="str">
        <f>IF('3月大会・練習会'!$G44="","",INDEX(table!$H:$H,MATCH('3月大会・練習会'!$G44,table!$G:$G,0)))</f>
        <v/>
      </c>
      <c r="E44" s="208">
        <f t="shared" si="2"/>
        <v>115</v>
      </c>
      <c r="F44" s="208" t="str">
        <f>IF('3月大会・練習会'!$G44="","",INDEX(table!$H:$H,MATCH(DATEDIF('3月大会・練習会'!$E44,'3月大会・練習会'!I$13,"Y"),table!$G:$G,0)))</f>
        <v/>
      </c>
      <c r="G44" s="209" t="str">
        <f t="shared" si="6"/>
        <v/>
      </c>
      <c r="H44" s="210">
        <f>IF('3月大会・練習会'!J44="○",INDEX(価格表!B:B,MATCH(計算用!$G44,価格表!$A:$A,0)),0)</f>
        <v>0</v>
      </c>
      <c r="I44" s="210">
        <f>IF('3月大会・練習会'!K44="○",INDEX(価格表!C:C,MATCH(計算用!$G44,価格表!$A:$A,0)),0)</f>
        <v>0</v>
      </c>
      <c r="J44" s="209">
        <f>IF('3月大会・練習会'!L44="○",INDEX(価格表!D:D,MATCH(計算用!$G44,価格表!$A:$A,0)),0)</f>
        <v>0</v>
      </c>
      <c r="K44" s="209">
        <f>IF('3月大会・練習会'!M44="○",INDEX(価格表!E:E,MATCH(計算用!$G44,価格表!$A:$A,0)),0)</f>
        <v>0</v>
      </c>
      <c r="L44" s="210">
        <f>IF('3月大会・練習会'!N44="○",INDEX(価格表!F:F,MATCH(計算用!$G44,価格表!$A:$A,0)),0)</f>
        <v>0</v>
      </c>
      <c r="M44" s="210">
        <f>IF('3月大会・練習会'!O44="○",INDEX(価格表!G:G,MATCH(計算用!$G44,価格表!$A:$A,0)),0)</f>
        <v>0</v>
      </c>
      <c r="N44" s="211">
        <f t="shared" si="3"/>
        <v>0</v>
      </c>
      <c r="O44" s="209">
        <f>IF('3月大会・練習会'!Q44="○",IF($C44&lt;7,価格表!J$5,INDEX(価格表!J:J,MATCH($R44,価格表!$I:$I,0))),0)</f>
        <v>0</v>
      </c>
      <c r="P44" s="209">
        <f>IF('3月大会・練習会'!R44="○",IF($C44&lt;7,価格表!K$5,INDEX(価格表!K:K,MATCH($R44,価格表!$I:$I,0))),0)</f>
        <v>0</v>
      </c>
      <c r="Q44" s="209">
        <f>IF('3月大会・練習会'!S44="○",IF($C44&lt;7,価格表!L$5,INDEX(価格表!L:L,MATCH($R44,価格表!$I:$I,0))),0)</f>
        <v>0</v>
      </c>
      <c r="R44" s="212">
        <f>'3月大会・練習会'!T44</f>
        <v>0</v>
      </c>
      <c r="S44" s="43"/>
      <c r="T44" s="211">
        <f t="shared" si="4"/>
        <v>0</v>
      </c>
    </row>
    <row r="45" spans="1:20">
      <c r="A45" s="206">
        <f>'3月大会・練習会'!A45</f>
        <v>30</v>
      </c>
      <c r="B45" s="207">
        <f>'3月大会・練習会'!E45</f>
        <v>0</v>
      </c>
      <c r="C45" s="208">
        <f t="shared" si="1"/>
        <v>115</v>
      </c>
      <c r="D45" s="208" t="str">
        <f>IF('3月大会・練習会'!$G45="","",INDEX(table!$H:$H,MATCH('3月大会・練習会'!$G45,table!$G:$G,0)))</f>
        <v/>
      </c>
      <c r="E45" s="208">
        <f t="shared" si="2"/>
        <v>115</v>
      </c>
      <c r="F45" s="208" t="str">
        <f>IF('3月大会・練習会'!$G45="","",INDEX(table!$H:$H,MATCH(DATEDIF('3月大会・練習会'!$E45,'3月大会・練習会'!I$13,"Y"),table!$G:$G,0)))</f>
        <v/>
      </c>
      <c r="G45" s="209" t="str">
        <f t="shared" ref="G45:G65" si="7">IF(C45=55,F45,D45)</f>
        <v/>
      </c>
      <c r="H45" s="210">
        <f>IF('3月大会・練習会'!J45="○",INDEX(価格表!B:B,MATCH(計算用!$G45,価格表!$A:$A,0)),0)</f>
        <v>0</v>
      </c>
      <c r="I45" s="210">
        <f>IF('3月大会・練習会'!K45="○",INDEX(価格表!C:C,MATCH(計算用!$G45,価格表!$A:$A,0)),0)</f>
        <v>0</v>
      </c>
      <c r="J45" s="209">
        <f>IF('3月大会・練習会'!L45="○",INDEX(価格表!D:D,MATCH(計算用!$G45,価格表!$A:$A,0)),0)</f>
        <v>0</v>
      </c>
      <c r="K45" s="209">
        <f>IF('3月大会・練習会'!M45="○",INDEX(価格表!E:E,MATCH(計算用!$G45,価格表!$A:$A,0)),0)</f>
        <v>0</v>
      </c>
      <c r="L45" s="210">
        <f>IF('3月大会・練習会'!N45="○",INDEX(価格表!F:F,MATCH(計算用!$G45,価格表!$A:$A,0)),0)</f>
        <v>0</v>
      </c>
      <c r="M45" s="210">
        <f>IF('3月大会・練習会'!O45="○",INDEX(価格表!G:G,MATCH(計算用!$G45,価格表!$A:$A,0)),0)</f>
        <v>0</v>
      </c>
      <c r="N45" s="211">
        <f t="shared" ref="N45:N65" si="8">SUM(H45:M45)</f>
        <v>0</v>
      </c>
      <c r="O45" s="209">
        <f>IF('3月大会・練習会'!Q45="○",IF($C45&lt;7,価格表!J$5,INDEX(価格表!J:J,MATCH($R45,価格表!$I:$I,0))),0)</f>
        <v>0</v>
      </c>
      <c r="P45" s="209">
        <f>IF('3月大会・練習会'!R45="○",IF($C45&lt;7,価格表!K$5,INDEX(価格表!K:K,MATCH($R45,価格表!$I:$I,0))),0)</f>
        <v>0</v>
      </c>
      <c r="Q45" s="209">
        <f>IF('3月大会・練習会'!S45="○",IF($C45&lt;7,価格表!L$5,INDEX(価格表!L:L,MATCH($R45,価格表!$I:$I,0))),0)</f>
        <v>0</v>
      </c>
      <c r="R45" s="212">
        <f>'3月大会・練習会'!T45</f>
        <v>0</v>
      </c>
      <c r="S45" s="43"/>
      <c r="T45" s="211">
        <f t="shared" ref="T45:T65" si="9">SUM(O45:Q45)</f>
        <v>0</v>
      </c>
    </row>
    <row r="46" spans="1:20">
      <c r="A46" s="206">
        <f>'3月大会・練習会'!A46</f>
        <v>31</v>
      </c>
      <c r="B46" s="207">
        <f>'3月大会・練習会'!E46</f>
        <v>0</v>
      </c>
      <c r="C46" s="208">
        <f t="shared" si="1"/>
        <v>115</v>
      </c>
      <c r="D46" s="208" t="str">
        <f>IF('3月大会・練習会'!$G46="","",INDEX(table!$H:$H,MATCH('3月大会・練習会'!$G46,table!$G:$G,0)))</f>
        <v/>
      </c>
      <c r="E46" s="208">
        <f t="shared" si="2"/>
        <v>115</v>
      </c>
      <c r="F46" s="208" t="str">
        <f>IF('3月大会・練習会'!$G46="","",INDEX(table!$H:$H,MATCH(DATEDIF('3月大会・練習会'!$E46,'3月大会・練習会'!I$13,"Y"),table!$G:$G,0)))</f>
        <v/>
      </c>
      <c r="G46" s="209" t="str">
        <f t="shared" si="7"/>
        <v/>
      </c>
      <c r="H46" s="210">
        <f>IF('3月大会・練習会'!J46="○",INDEX(価格表!B:B,MATCH(計算用!$G46,価格表!$A:$A,0)),0)</f>
        <v>0</v>
      </c>
      <c r="I46" s="210">
        <f>IF('3月大会・練習会'!K46="○",INDEX(価格表!C:C,MATCH(計算用!$G46,価格表!$A:$A,0)),0)</f>
        <v>0</v>
      </c>
      <c r="J46" s="209">
        <f>IF('3月大会・練習会'!L46="○",INDEX(価格表!D:D,MATCH(計算用!$G46,価格表!$A:$A,0)),0)</f>
        <v>0</v>
      </c>
      <c r="K46" s="209">
        <f>IF('3月大会・練習会'!M46="○",INDEX(価格表!E:E,MATCH(計算用!$G46,価格表!$A:$A,0)),0)</f>
        <v>0</v>
      </c>
      <c r="L46" s="210">
        <f>IF('3月大会・練習会'!N46="○",INDEX(価格表!F:F,MATCH(計算用!$G46,価格表!$A:$A,0)),0)</f>
        <v>0</v>
      </c>
      <c r="M46" s="210">
        <f>IF('3月大会・練習会'!O46="○",INDEX(価格表!G:G,MATCH(計算用!$G46,価格表!$A:$A,0)),0)</f>
        <v>0</v>
      </c>
      <c r="N46" s="211">
        <f t="shared" si="8"/>
        <v>0</v>
      </c>
      <c r="O46" s="209">
        <f>IF('3月大会・練習会'!Q46="○",IF($C46&lt;7,価格表!J$5,INDEX(価格表!J:J,MATCH($R46,価格表!$I:$I,0))),0)</f>
        <v>0</v>
      </c>
      <c r="P46" s="209">
        <f>IF('3月大会・練習会'!R46="○",IF($C46&lt;7,価格表!K$5,INDEX(価格表!K:K,MATCH($R46,価格表!$I:$I,0))),0)</f>
        <v>0</v>
      </c>
      <c r="Q46" s="209">
        <f>IF('3月大会・練習会'!S46="○",IF($C46&lt;7,価格表!L$5,INDEX(価格表!L:L,MATCH($R46,価格表!$I:$I,0))),0)</f>
        <v>0</v>
      </c>
      <c r="R46" s="212">
        <f>'3月大会・練習会'!T46</f>
        <v>0</v>
      </c>
      <c r="S46" s="43"/>
      <c r="T46" s="211">
        <f t="shared" si="9"/>
        <v>0</v>
      </c>
    </row>
    <row r="47" spans="1:20">
      <c r="A47" s="206">
        <f>'3月大会・練習会'!A47</f>
        <v>32</v>
      </c>
      <c r="B47" s="207">
        <f>'3月大会・練習会'!E47</f>
        <v>0</v>
      </c>
      <c r="C47" s="208">
        <f t="shared" si="1"/>
        <v>115</v>
      </c>
      <c r="D47" s="208" t="str">
        <f>IF('3月大会・練習会'!$G47="","",INDEX(table!$H:$H,MATCH('3月大会・練習会'!$G47,table!$G:$G,0)))</f>
        <v/>
      </c>
      <c r="E47" s="208">
        <f t="shared" si="2"/>
        <v>115</v>
      </c>
      <c r="F47" s="208" t="str">
        <f>IF('3月大会・練習会'!$G47="","",INDEX(table!$H:$H,MATCH(DATEDIF('3月大会・練習会'!$E47,'3月大会・練習会'!I$13,"Y"),table!$G:$G,0)))</f>
        <v/>
      </c>
      <c r="G47" s="209" t="str">
        <f t="shared" si="7"/>
        <v/>
      </c>
      <c r="H47" s="210">
        <f>IF('3月大会・練習会'!J47="○",INDEX(価格表!B:B,MATCH(計算用!$G47,価格表!$A:$A,0)),0)</f>
        <v>0</v>
      </c>
      <c r="I47" s="210">
        <f>IF('3月大会・練習会'!K47="○",INDEX(価格表!C:C,MATCH(計算用!$G47,価格表!$A:$A,0)),0)</f>
        <v>0</v>
      </c>
      <c r="J47" s="209">
        <f>IF('3月大会・練習会'!L47="○",INDEX(価格表!D:D,MATCH(計算用!$G47,価格表!$A:$A,0)),0)</f>
        <v>0</v>
      </c>
      <c r="K47" s="209">
        <f>IF('3月大会・練習会'!M47="○",INDEX(価格表!E:E,MATCH(計算用!$G47,価格表!$A:$A,0)),0)</f>
        <v>0</v>
      </c>
      <c r="L47" s="210">
        <f>IF('3月大会・練習会'!N47="○",INDEX(価格表!F:F,MATCH(計算用!$G47,価格表!$A:$A,0)),0)</f>
        <v>0</v>
      </c>
      <c r="M47" s="210">
        <f>IF('3月大会・練習会'!O47="○",INDEX(価格表!G:G,MATCH(計算用!$G47,価格表!$A:$A,0)),0)</f>
        <v>0</v>
      </c>
      <c r="N47" s="211">
        <f t="shared" si="8"/>
        <v>0</v>
      </c>
      <c r="O47" s="209">
        <f>IF('3月大会・練習会'!Q47="○",IF($C47&lt;7,価格表!J$5,INDEX(価格表!J:J,MATCH($R47,価格表!$I:$I,0))),0)</f>
        <v>0</v>
      </c>
      <c r="P47" s="209">
        <f>IF('3月大会・練習会'!R47="○",IF($C47&lt;7,価格表!K$5,INDEX(価格表!K:K,MATCH($R47,価格表!$I:$I,0))),0)</f>
        <v>0</v>
      </c>
      <c r="Q47" s="209">
        <f>IF('3月大会・練習会'!S47="○",IF($C47&lt;7,価格表!L$5,INDEX(価格表!L:L,MATCH($R47,価格表!$I:$I,0))),0)</f>
        <v>0</v>
      </c>
      <c r="R47" s="212">
        <f>'3月大会・練習会'!T47</f>
        <v>0</v>
      </c>
      <c r="S47" s="43"/>
      <c r="T47" s="211">
        <f t="shared" si="9"/>
        <v>0</v>
      </c>
    </row>
    <row r="48" spans="1:20">
      <c r="A48" s="206">
        <f>'3月大会・練習会'!A48</f>
        <v>33</v>
      </c>
      <c r="B48" s="207">
        <f>'3月大会・練習会'!E48</f>
        <v>0</v>
      </c>
      <c r="C48" s="208">
        <f t="shared" si="1"/>
        <v>115</v>
      </c>
      <c r="D48" s="208" t="str">
        <f>IF('3月大会・練習会'!$G48="","",INDEX(table!$H:$H,MATCH('3月大会・練習会'!$G48,table!$G:$G,0)))</f>
        <v/>
      </c>
      <c r="E48" s="208">
        <f t="shared" si="2"/>
        <v>115</v>
      </c>
      <c r="F48" s="208" t="str">
        <f>IF('3月大会・練習会'!$G48="","",INDEX(table!$H:$H,MATCH(DATEDIF('3月大会・練習会'!$E48,'3月大会・練習会'!I$13,"Y"),table!$G:$G,0)))</f>
        <v/>
      </c>
      <c r="G48" s="209" t="str">
        <f t="shared" si="7"/>
        <v/>
      </c>
      <c r="H48" s="210">
        <f>IF('3月大会・練習会'!J48="○",INDEX(価格表!B:B,MATCH(計算用!$G48,価格表!$A:$A,0)),0)</f>
        <v>0</v>
      </c>
      <c r="I48" s="210">
        <f>IF('3月大会・練習会'!K48="○",INDEX(価格表!C:C,MATCH(計算用!$G48,価格表!$A:$A,0)),0)</f>
        <v>0</v>
      </c>
      <c r="J48" s="209">
        <f>IF('3月大会・練習会'!L48="○",INDEX(価格表!D:D,MATCH(計算用!$G48,価格表!$A:$A,0)),0)</f>
        <v>0</v>
      </c>
      <c r="K48" s="209">
        <f>IF('3月大会・練習会'!M48="○",INDEX(価格表!E:E,MATCH(計算用!$G48,価格表!$A:$A,0)),0)</f>
        <v>0</v>
      </c>
      <c r="L48" s="210">
        <f>IF('3月大会・練習会'!N48="○",INDEX(価格表!F:F,MATCH(計算用!$G48,価格表!$A:$A,0)),0)</f>
        <v>0</v>
      </c>
      <c r="M48" s="210">
        <f>IF('3月大会・練習会'!O48="○",INDEX(価格表!G:G,MATCH(計算用!$G48,価格表!$A:$A,0)),0)</f>
        <v>0</v>
      </c>
      <c r="N48" s="211">
        <f t="shared" si="8"/>
        <v>0</v>
      </c>
      <c r="O48" s="209">
        <f>IF('3月大会・練習会'!Q48="○",IF($C48&lt;7,価格表!J$5,INDEX(価格表!J:J,MATCH($R48,価格表!$I:$I,0))),0)</f>
        <v>0</v>
      </c>
      <c r="P48" s="209">
        <f>IF('3月大会・練習会'!R48="○",IF($C48&lt;7,価格表!K$5,INDEX(価格表!K:K,MATCH($R48,価格表!$I:$I,0))),0)</f>
        <v>0</v>
      </c>
      <c r="Q48" s="209">
        <f>IF('3月大会・練習会'!S48="○",IF($C48&lt;7,価格表!L$5,INDEX(価格表!L:L,MATCH($R48,価格表!$I:$I,0))),0)</f>
        <v>0</v>
      </c>
      <c r="R48" s="212">
        <f>'3月大会・練習会'!T48</f>
        <v>0</v>
      </c>
      <c r="S48" s="43"/>
      <c r="T48" s="211">
        <f t="shared" si="9"/>
        <v>0</v>
      </c>
    </row>
    <row r="49" spans="1:20">
      <c r="A49" s="206">
        <f>'3月大会・練習会'!A49</f>
        <v>34</v>
      </c>
      <c r="B49" s="207">
        <f>'3月大会・練習会'!E49</f>
        <v>0</v>
      </c>
      <c r="C49" s="208">
        <f t="shared" si="1"/>
        <v>115</v>
      </c>
      <c r="D49" s="208" t="str">
        <f>IF('3月大会・練習会'!$G49="","",INDEX(table!$H:$H,MATCH('3月大会・練習会'!$G49,table!$G:$G,0)))</f>
        <v/>
      </c>
      <c r="E49" s="208">
        <f t="shared" si="2"/>
        <v>115</v>
      </c>
      <c r="F49" s="208" t="str">
        <f>IF('3月大会・練習会'!$G49="","",INDEX(table!$H:$H,MATCH(DATEDIF('3月大会・練習会'!$E49,'3月大会・練習会'!I$13,"Y"),table!$G:$G,0)))</f>
        <v/>
      </c>
      <c r="G49" s="209" t="str">
        <f t="shared" si="7"/>
        <v/>
      </c>
      <c r="H49" s="210">
        <f>IF('3月大会・練習会'!J49="○",INDEX(価格表!B:B,MATCH(計算用!$G49,価格表!$A:$A,0)),0)</f>
        <v>0</v>
      </c>
      <c r="I49" s="210">
        <f>IF('3月大会・練習会'!K49="○",INDEX(価格表!C:C,MATCH(計算用!$G49,価格表!$A:$A,0)),0)</f>
        <v>0</v>
      </c>
      <c r="J49" s="209">
        <f>IF('3月大会・練習会'!L49="○",INDEX(価格表!D:D,MATCH(計算用!$G49,価格表!$A:$A,0)),0)</f>
        <v>0</v>
      </c>
      <c r="K49" s="209">
        <f>IF('3月大会・練習会'!M49="○",INDEX(価格表!E:E,MATCH(計算用!$G49,価格表!$A:$A,0)),0)</f>
        <v>0</v>
      </c>
      <c r="L49" s="210">
        <f>IF('3月大会・練習会'!N49="○",INDEX(価格表!F:F,MATCH(計算用!$G49,価格表!$A:$A,0)),0)</f>
        <v>0</v>
      </c>
      <c r="M49" s="210">
        <f>IF('3月大会・練習会'!O49="○",INDEX(価格表!G:G,MATCH(計算用!$G49,価格表!$A:$A,0)),0)</f>
        <v>0</v>
      </c>
      <c r="N49" s="211">
        <f t="shared" si="8"/>
        <v>0</v>
      </c>
      <c r="O49" s="209">
        <f>IF('3月大会・練習会'!Q49="○",IF($C49&lt;7,価格表!J$5,INDEX(価格表!J:J,MATCH($R49,価格表!$I:$I,0))),0)</f>
        <v>0</v>
      </c>
      <c r="P49" s="209">
        <f>IF('3月大会・練習会'!R49="○",IF($C49&lt;7,価格表!K$5,INDEX(価格表!K:K,MATCH($R49,価格表!$I:$I,0))),0)</f>
        <v>0</v>
      </c>
      <c r="Q49" s="209">
        <f>IF('3月大会・練習会'!S49="○",IF($C49&lt;7,価格表!L$5,INDEX(価格表!L:L,MATCH($R49,価格表!$I:$I,0))),0)</f>
        <v>0</v>
      </c>
      <c r="R49" s="212">
        <f>'3月大会・練習会'!T49</f>
        <v>0</v>
      </c>
      <c r="S49" s="43"/>
      <c r="T49" s="211">
        <f t="shared" si="9"/>
        <v>0</v>
      </c>
    </row>
    <row r="50" spans="1:20">
      <c r="A50" s="206">
        <f>'3月大会・練習会'!A50</f>
        <v>35</v>
      </c>
      <c r="B50" s="207">
        <f>'3月大会・練習会'!E50</f>
        <v>0</v>
      </c>
      <c r="C50" s="208">
        <f t="shared" si="1"/>
        <v>115</v>
      </c>
      <c r="D50" s="208" t="str">
        <f>IF('3月大会・練習会'!$G50="","",INDEX(table!$H:$H,MATCH('3月大会・練習会'!$G50,table!$G:$G,0)))</f>
        <v/>
      </c>
      <c r="E50" s="208">
        <f t="shared" si="2"/>
        <v>115</v>
      </c>
      <c r="F50" s="208" t="str">
        <f>IF('3月大会・練習会'!$G50="","",INDEX(table!$H:$H,MATCH(DATEDIF('3月大会・練習会'!$E50,'3月大会・練習会'!I$13,"Y"),table!$G:$G,0)))</f>
        <v/>
      </c>
      <c r="G50" s="209" t="str">
        <f t="shared" si="7"/>
        <v/>
      </c>
      <c r="H50" s="210">
        <f>IF('3月大会・練習会'!J50="○",INDEX(価格表!B:B,MATCH(計算用!$G50,価格表!$A:$A,0)),0)</f>
        <v>0</v>
      </c>
      <c r="I50" s="210">
        <f>IF('3月大会・練習会'!K50="○",INDEX(価格表!C:C,MATCH(計算用!$G50,価格表!$A:$A,0)),0)</f>
        <v>0</v>
      </c>
      <c r="J50" s="209">
        <f>IF('3月大会・練習会'!L50="○",INDEX(価格表!D:D,MATCH(計算用!$G50,価格表!$A:$A,0)),0)</f>
        <v>0</v>
      </c>
      <c r="K50" s="209">
        <f>IF('3月大会・練習会'!M50="○",INDEX(価格表!E:E,MATCH(計算用!$G50,価格表!$A:$A,0)),0)</f>
        <v>0</v>
      </c>
      <c r="L50" s="210">
        <f>IF('3月大会・練習会'!N50="○",INDEX(価格表!F:F,MATCH(計算用!$G50,価格表!$A:$A,0)),0)</f>
        <v>0</v>
      </c>
      <c r="M50" s="210">
        <f>IF('3月大会・練習会'!O50="○",INDEX(価格表!G:G,MATCH(計算用!$G50,価格表!$A:$A,0)),0)</f>
        <v>0</v>
      </c>
      <c r="N50" s="211">
        <f t="shared" si="8"/>
        <v>0</v>
      </c>
      <c r="O50" s="209">
        <f>IF('3月大会・練習会'!Q50="○",IF($C50&lt;7,価格表!J$5,INDEX(価格表!J:J,MATCH($R50,価格表!$I:$I,0))),0)</f>
        <v>0</v>
      </c>
      <c r="P50" s="209">
        <f>IF('3月大会・練習会'!R50="○",IF($C50&lt;7,価格表!K$5,INDEX(価格表!K:K,MATCH($R50,価格表!$I:$I,0))),0)</f>
        <v>0</v>
      </c>
      <c r="Q50" s="209">
        <f>IF('3月大会・練習会'!S50="○",IF($C50&lt;7,価格表!L$5,INDEX(価格表!L:L,MATCH($R50,価格表!$I:$I,0))),0)</f>
        <v>0</v>
      </c>
      <c r="R50" s="212">
        <f>'3月大会・練習会'!T50</f>
        <v>0</v>
      </c>
      <c r="S50" s="43"/>
      <c r="T50" s="211">
        <f t="shared" si="9"/>
        <v>0</v>
      </c>
    </row>
    <row r="51" spans="1:20">
      <c r="A51" s="206">
        <f>'3月大会・練習会'!A51</f>
        <v>36</v>
      </c>
      <c r="B51" s="207">
        <f>'3月大会・練習会'!E51</f>
        <v>0</v>
      </c>
      <c r="C51" s="208">
        <f t="shared" si="1"/>
        <v>115</v>
      </c>
      <c r="D51" s="208" t="str">
        <f>IF('3月大会・練習会'!$G51="","",INDEX(table!$H:$H,MATCH('3月大会・練習会'!$G51,table!$G:$G,0)))</f>
        <v/>
      </c>
      <c r="E51" s="208">
        <f t="shared" si="2"/>
        <v>115</v>
      </c>
      <c r="F51" s="208" t="str">
        <f>IF('3月大会・練習会'!$G51="","",INDEX(table!$H:$H,MATCH(DATEDIF('3月大会・練習会'!$E51,'3月大会・練習会'!I$13,"Y"),table!$G:$G,0)))</f>
        <v/>
      </c>
      <c r="G51" s="209" t="str">
        <f t="shared" si="7"/>
        <v/>
      </c>
      <c r="H51" s="210">
        <f>IF('3月大会・練習会'!J51="○",INDEX(価格表!B:B,MATCH(計算用!$G51,価格表!$A:$A,0)),0)</f>
        <v>0</v>
      </c>
      <c r="I51" s="210">
        <f>IF('3月大会・練習会'!K51="○",INDEX(価格表!C:C,MATCH(計算用!$G51,価格表!$A:$A,0)),0)</f>
        <v>0</v>
      </c>
      <c r="J51" s="209">
        <f>IF('3月大会・練習会'!L51="○",INDEX(価格表!D:D,MATCH(計算用!$G51,価格表!$A:$A,0)),0)</f>
        <v>0</v>
      </c>
      <c r="K51" s="209">
        <f>IF('3月大会・練習会'!M51="○",INDEX(価格表!E:E,MATCH(計算用!$G51,価格表!$A:$A,0)),0)</f>
        <v>0</v>
      </c>
      <c r="L51" s="210">
        <f>IF('3月大会・練習会'!N51="○",INDEX(価格表!F:F,MATCH(計算用!$G51,価格表!$A:$A,0)),0)</f>
        <v>0</v>
      </c>
      <c r="M51" s="210">
        <f>IF('3月大会・練習会'!O51="○",INDEX(価格表!G:G,MATCH(計算用!$G51,価格表!$A:$A,0)),0)</f>
        <v>0</v>
      </c>
      <c r="N51" s="211">
        <f t="shared" si="8"/>
        <v>0</v>
      </c>
      <c r="O51" s="209">
        <f>IF('3月大会・練習会'!Q51="○",IF($C51&lt;7,価格表!J$5,INDEX(価格表!J:J,MATCH($R51,価格表!$I:$I,0))),0)</f>
        <v>0</v>
      </c>
      <c r="P51" s="209">
        <f>IF('3月大会・練習会'!R51="○",IF($C51&lt;7,価格表!K$5,INDEX(価格表!K:K,MATCH($R51,価格表!$I:$I,0))),0)</f>
        <v>0</v>
      </c>
      <c r="Q51" s="209">
        <f>IF('3月大会・練習会'!S51="○",IF($C51&lt;7,価格表!L$5,INDEX(価格表!L:L,MATCH($R51,価格表!$I:$I,0))),0)</f>
        <v>0</v>
      </c>
      <c r="R51" s="212">
        <f>'3月大会・練習会'!T51</f>
        <v>0</v>
      </c>
      <c r="S51" s="43"/>
      <c r="T51" s="211">
        <f t="shared" si="9"/>
        <v>0</v>
      </c>
    </row>
    <row r="52" spans="1:20">
      <c r="A52" s="206">
        <f>'3月大会・練習会'!A52</f>
        <v>37</v>
      </c>
      <c r="B52" s="207">
        <f>'3月大会・練習会'!E52</f>
        <v>0</v>
      </c>
      <c r="C52" s="208">
        <f t="shared" si="1"/>
        <v>115</v>
      </c>
      <c r="D52" s="208" t="str">
        <f>IF('3月大会・練習会'!$G52="","",INDEX(table!$H:$H,MATCH('3月大会・練習会'!$G52,table!$G:$G,0)))</f>
        <v/>
      </c>
      <c r="E52" s="208">
        <f t="shared" si="2"/>
        <v>115</v>
      </c>
      <c r="F52" s="208" t="str">
        <f>IF('3月大会・練習会'!$G52="","",INDEX(table!$H:$H,MATCH(DATEDIF('3月大会・練習会'!$E52,'3月大会・練習会'!I$13,"Y"),table!$G:$G,0)))</f>
        <v/>
      </c>
      <c r="G52" s="209" t="str">
        <f t="shared" si="7"/>
        <v/>
      </c>
      <c r="H52" s="210">
        <f>IF('3月大会・練習会'!J52="○",INDEX(価格表!B:B,MATCH(計算用!$G52,価格表!$A:$A,0)),0)</f>
        <v>0</v>
      </c>
      <c r="I52" s="210">
        <f>IF('3月大会・練習会'!K52="○",INDEX(価格表!C:C,MATCH(計算用!$G52,価格表!$A:$A,0)),0)</f>
        <v>0</v>
      </c>
      <c r="J52" s="209">
        <f>IF('3月大会・練習会'!L52="○",INDEX(価格表!D:D,MATCH(計算用!$G52,価格表!$A:$A,0)),0)</f>
        <v>0</v>
      </c>
      <c r="K52" s="209">
        <f>IF('3月大会・練習会'!M52="○",INDEX(価格表!E:E,MATCH(計算用!$G52,価格表!$A:$A,0)),0)</f>
        <v>0</v>
      </c>
      <c r="L52" s="210">
        <f>IF('3月大会・練習会'!N52="○",INDEX(価格表!F:F,MATCH(計算用!$G52,価格表!$A:$A,0)),0)</f>
        <v>0</v>
      </c>
      <c r="M52" s="210">
        <f>IF('3月大会・練習会'!O52="○",INDEX(価格表!G:G,MATCH(計算用!$G52,価格表!$A:$A,0)),0)</f>
        <v>0</v>
      </c>
      <c r="N52" s="211">
        <f t="shared" si="8"/>
        <v>0</v>
      </c>
      <c r="O52" s="209">
        <f>IF('3月大会・練習会'!Q52="○",IF($C52&lt;7,価格表!J$5,INDEX(価格表!J:J,MATCH($R52,価格表!$I:$I,0))),0)</f>
        <v>0</v>
      </c>
      <c r="P52" s="209">
        <f>IF('3月大会・練習会'!R52="○",IF($C52&lt;7,価格表!K$5,INDEX(価格表!K:K,MATCH($R52,価格表!$I:$I,0))),0)</f>
        <v>0</v>
      </c>
      <c r="Q52" s="209">
        <f>IF('3月大会・練習会'!S52="○",IF($C52&lt;7,価格表!L$5,INDEX(価格表!L:L,MATCH($R52,価格表!$I:$I,0))),0)</f>
        <v>0</v>
      </c>
      <c r="R52" s="212">
        <f>'3月大会・練習会'!T52</f>
        <v>0</v>
      </c>
      <c r="S52" s="43"/>
      <c r="T52" s="211">
        <f t="shared" si="9"/>
        <v>0</v>
      </c>
    </row>
    <row r="53" spans="1:20">
      <c r="A53" s="206">
        <f>'3月大会・練習会'!A53</f>
        <v>38</v>
      </c>
      <c r="B53" s="207">
        <f>'3月大会・練習会'!E53</f>
        <v>0</v>
      </c>
      <c r="C53" s="208">
        <f t="shared" si="1"/>
        <v>115</v>
      </c>
      <c r="D53" s="208" t="str">
        <f>IF('3月大会・練習会'!$G53="","",INDEX(table!$H:$H,MATCH('3月大会・練習会'!$G53,table!$G:$G,0)))</f>
        <v/>
      </c>
      <c r="E53" s="208">
        <f t="shared" si="2"/>
        <v>115</v>
      </c>
      <c r="F53" s="208" t="str">
        <f>IF('3月大会・練習会'!$G53="","",INDEX(table!$H:$H,MATCH(DATEDIF('3月大会・練習会'!$E53,'3月大会・練習会'!I$13,"Y"),table!$G:$G,0)))</f>
        <v/>
      </c>
      <c r="G53" s="209" t="str">
        <f t="shared" si="7"/>
        <v/>
      </c>
      <c r="H53" s="210">
        <f>IF('3月大会・練習会'!J53="○",INDEX(価格表!B:B,MATCH(計算用!$G53,価格表!$A:$A,0)),0)</f>
        <v>0</v>
      </c>
      <c r="I53" s="210">
        <f>IF('3月大会・練習会'!K53="○",INDEX(価格表!C:C,MATCH(計算用!$G53,価格表!$A:$A,0)),0)</f>
        <v>0</v>
      </c>
      <c r="J53" s="209">
        <f>IF('3月大会・練習会'!L53="○",INDEX(価格表!D:D,MATCH(計算用!$G53,価格表!$A:$A,0)),0)</f>
        <v>0</v>
      </c>
      <c r="K53" s="209">
        <f>IF('3月大会・練習会'!M53="○",INDEX(価格表!E:E,MATCH(計算用!$G53,価格表!$A:$A,0)),0)</f>
        <v>0</v>
      </c>
      <c r="L53" s="210">
        <f>IF('3月大会・練習会'!N53="○",INDEX(価格表!F:F,MATCH(計算用!$G53,価格表!$A:$A,0)),0)</f>
        <v>0</v>
      </c>
      <c r="M53" s="210">
        <f>IF('3月大会・練習会'!O53="○",INDEX(価格表!G:G,MATCH(計算用!$G53,価格表!$A:$A,0)),0)</f>
        <v>0</v>
      </c>
      <c r="N53" s="211">
        <f t="shared" si="8"/>
        <v>0</v>
      </c>
      <c r="O53" s="209">
        <f>IF('3月大会・練習会'!Q53="○",IF($C53&lt;7,価格表!J$5,INDEX(価格表!J:J,MATCH($R53,価格表!$I:$I,0))),0)</f>
        <v>0</v>
      </c>
      <c r="P53" s="209">
        <f>IF('3月大会・練習会'!R53="○",IF($C53&lt;7,価格表!K$5,INDEX(価格表!K:K,MATCH($R53,価格表!$I:$I,0))),0)</f>
        <v>0</v>
      </c>
      <c r="Q53" s="209">
        <f>IF('3月大会・練習会'!S53="○",IF($C53&lt;7,価格表!L$5,INDEX(価格表!L:L,MATCH($R53,価格表!$I:$I,0))),0)</f>
        <v>0</v>
      </c>
      <c r="R53" s="212">
        <f>'3月大会・練習会'!T53</f>
        <v>0</v>
      </c>
      <c r="S53" s="43"/>
      <c r="T53" s="211">
        <f t="shared" si="9"/>
        <v>0</v>
      </c>
    </row>
    <row r="54" spans="1:20">
      <c r="A54" s="206">
        <f>'3月大会・練習会'!A54</f>
        <v>39</v>
      </c>
      <c r="B54" s="207">
        <f>'3月大会・練習会'!E54</f>
        <v>0</v>
      </c>
      <c r="C54" s="208">
        <f t="shared" si="1"/>
        <v>115</v>
      </c>
      <c r="D54" s="208" t="str">
        <f>IF('3月大会・練習会'!$G54="","",INDEX(table!$H:$H,MATCH('3月大会・練習会'!$G54,table!$G:$G,0)))</f>
        <v/>
      </c>
      <c r="E54" s="208">
        <f t="shared" si="2"/>
        <v>115</v>
      </c>
      <c r="F54" s="208" t="str">
        <f>IF('3月大会・練習会'!$G54="","",INDEX(table!$H:$H,MATCH(DATEDIF('3月大会・練習会'!$E54,'3月大会・練習会'!I$13,"Y"),table!$G:$G,0)))</f>
        <v/>
      </c>
      <c r="G54" s="209" t="str">
        <f t="shared" si="7"/>
        <v/>
      </c>
      <c r="H54" s="210">
        <f>IF('3月大会・練習会'!J54="○",INDEX(価格表!B:B,MATCH(計算用!$G54,価格表!$A:$A,0)),0)</f>
        <v>0</v>
      </c>
      <c r="I54" s="210">
        <f>IF('3月大会・練習会'!K54="○",INDEX(価格表!C:C,MATCH(計算用!$G54,価格表!$A:$A,0)),0)</f>
        <v>0</v>
      </c>
      <c r="J54" s="209">
        <f>IF('3月大会・練習会'!L54="○",INDEX(価格表!D:D,MATCH(計算用!$G54,価格表!$A:$A,0)),0)</f>
        <v>0</v>
      </c>
      <c r="K54" s="209">
        <f>IF('3月大会・練習会'!M54="○",INDEX(価格表!E:E,MATCH(計算用!$G54,価格表!$A:$A,0)),0)</f>
        <v>0</v>
      </c>
      <c r="L54" s="210">
        <f>IF('3月大会・練習会'!N54="○",INDEX(価格表!F:F,MATCH(計算用!$G54,価格表!$A:$A,0)),0)</f>
        <v>0</v>
      </c>
      <c r="M54" s="210">
        <f>IF('3月大会・練習会'!O54="○",INDEX(価格表!G:G,MATCH(計算用!$G54,価格表!$A:$A,0)),0)</f>
        <v>0</v>
      </c>
      <c r="N54" s="211">
        <f t="shared" si="8"/>
        <v>0</v>
      </c>
      <c r="O54" s="209">
        <f>IF('3月大会・練習会'!Q54="○",IF($C54&lt;7,価格表!J$5,INDEX(価格表!J:J,MATCH($R54,価格表!$I:$I,0))),0)</f>
        <v>0</v>
      </c>
      <c r="P54" s="209">
        <f>IF('3月大会・練習会'!R54="○",IF($C54&lt;7,価格表!K$5,INDEX(価格表!K:K,MATCH($R54,価格表!$I:$I,0))),0)</f>
        <v>0</v>
      </c>
      <c r="Q54" s="209">
        <f>IF('3月大会・練習会'!S54="○",IF($C54&lt;7,価格表!L$5,INDEX(価格表!L:L,MATCH($R54,価格表!$I:$I,0))),0)</f>
        <v>0</v>
      </c>
      <c r="R54" s="212">
        <f>'3月大会・練習会'!T54</f>
        <v>0</v>
      </c>
      <c r="S54" s="43"/>
      <c r="T54" s="211">
        <f t="shared" si="9"/>
        <v>0</v>
      </c>
    </row>
    <row r="55" spans="1:20">
      <c r="A55" s="206">
        <f>'3月大会・練習会'!A55</f>
        <v>40</v>
      </c>
      <c r="B55" s="207">
        <f>'3月大会・練習会'!E55</f>
        <v>0</v>
      </c>
      <c r="C55" s="208">
        <f t="shared" si="1"/>
        <v>115</v>
      </c>
      <c r="D55" s="208" t="str">
        <f>IF('3月大会・練習会'!$G55="","",INDEX(table!$H:$H,MATCH('3月大会・練習会'!$G55,table!$G:$G,0)))</f>
        <v/>
      </c>
      <c r="E55" s="208">
        <f t="shared" si="2"/>
        <v>115</v>
      </c>
      <c r="F55" s="208" t="str">
        <f>IF('3月大会・練習会'!$G55="","",INDEX(table!$H:$H,MATCH(DATEDIF('3月大会・練習会'!$E55,'3月大会・練習会'!I$13,"Y"),table!$G:$G,0)))</f>
        <v/>
      </c>
      <c r="G55" s="209" t="str">
        <f t="shared" si="7"/>
        <v/>
      </c>
      <c r="H55" s="210">
        <f>IF('3月大会・練習会'!J55="○",INDEX(価格表!B:B,MATCH(計算用!$G55,価格表!$A:$A,0)),0)</f>
        <v>0</v>
      </c>
      <c r="I55" s="210">
        <f>IF('3月大会・練習会'!K55="○",INDEX(価格表!C:C,MATCH(計算用!$G55,価格表!$A:$A,0)),0)</f>
        <v>0</v>
      </c>
      <c r="J55" s="209">
        <f>IF('3月大会・練習会'!L55="○",INDEX(価格表!D:D,MATCH(計算用!$G55,価格表!$A:$A,0)),0)</f>
        <v>0</v>
      </c>
      <c r="K55" s="209">
        <f>IF('3月大会・練習会'!M55="○",INDEX(価格表!E:E,MATCH(計算用!$G55,価格表!$A:$A,0)),0)</f>
        <v>0</v>
      </c>
      <c r="L55" s="210">
        <f>IF('3月大会・練習会'!N55="○",INDEX(価格表!F:F,MATCH(計算用!$G55,価格表!$A:$A,0)),0)</f>
        <v>0</v>
      </c>
      <c r="M55" s="210">
        <f>IF('3月大会・練習会'!O55="○",INDEX(価格表!G:G,MATCH(計算用!$G55,価格表!$A:$A,0)),0)</f>
        <v>0</v>
      </c>
      <c r="N55" s="211">
        <f t="shared" si="8"/>
        <v>0</v>
      </c>
      <c r="O55" s="209">
        <f>IF('3月大会・練習会'!Q55="○",IF($C55&lt;7,価格表!J$5,INDEX(価格表!J:J,MATCH($R55,価格表!$I:$I,0))),0)</f>
        <v>0</v>
      </c>
      <c r="P55" s="209">
        <f>IF('3月大会・練習会'!R55="○",IF($C55&lt;7,価格表!K$5,INDEX(価格表!K:K,MATCH($R55,価格表!$I:$I,0))),0)</f>
        <v>0</v>
      </c>
      <c r="Q55" s="209">
        <f>IF('3月大会・練習会'!S55="○",IF($C55&lt;7,価格表!L$5,INDEX(価格表!L:L,MATCH($R55,価格表!$I:$I,0))),0)</f>
        <v>0</v>
      </c>
      <c r="R55" s="212">
        <f>'3月大会・練習会'!T55</f>
        <v>0</v>
      </c>
      <c r="S55" s="43"/>
      <c r="T55" s="211">
        <f t="shared" si="9"/>
        <v>0</v>
      </c>
    </row>
    <row r="56" spans="1:20">
      <c r="A56" s="206">
        <f>'3月大会・練習会'!A56</f>
        <v>41</v>
      </c>
      <c r="B56" s="207">
        <f>'3月大会・練習会'!E56</f>
        <v>0</v>
      </c>
      <c r="C56" s="208">
        <f t="shared" si="1"/>
        <v>115</v>
      </c>
      <c r="D56" s="208" t="str">
        <f>IF('3月大会・練習会'!$G56="","",INDEX(table!$H:$H,MATCH('3月大会・練習会'!$G56,table!$G:$G,0)))</f>
        <v/>
      </c>
      <c r="E56" s="208">
        <f t="shared" si="2"/>
        <v>115</v>
      </c>
      <c r="F56" s="208" t="str">
        <f>IF('3月大会・練習会'!$G56="","",INDEX(table!$H:$H,MATCH(DATEDIF('3月大会・練習会'!$E56,'3月大会・練習会'!I$13,"Y"),table!$G:$G,0)))</f>
        <v/>
      </c>
      <c r="G56" s="209" t="str">
        <f t="shared" si="7"/>
        <v/>
      </c>
      <c r="H56" s="210">
        <f>IF('3月大会・練習会'!J56="○",INDEX(価格表!B:B,MATCH(計算用!$G56,価格表!$A:$A,0)),0)</f>
        <v>0</v>
      </c>
      <c r="I56" s="210">
        <f>IF('3月大会・練習会'!K56="○",INDEX(価格表!C:C,MATCH(計算用!$G56,価格表!$A:$A,0)),0)</f>
        <v>0</v>
      </c>
      <c r="J56" s="209">
        <f>IF('3月大会・練習会'!L56="○",INDEX(価格表!D:D,MATCH(計算用!$G56,価格表!$A:$A,0)),0)</f>
        <v>0</v>
      </c>
      <c r="K56" s="209">
        <f>IF('3月大会・練習会'!M56="○",INDEX(価格表!E:E,MATCH(計算用!$G56,価格表!$A:$A,0)),0)</f>
        <v>0</v>
      </c>
      <c r="L56" s="210">
        <f>IF('3月大会・練習会'!N56="○",INDEX(価格表!F:F,MATCH(計算用!$G56,価格表!$A:$A,0)),0)</f>
        <v>0</v>
      </c>
      <c r="M56" s="210">
        <f>IF('3月大会・練習会'!O56="○",INDEX(価格表!G:G,MATCH(計算用!$G56,価格表!$A:$A,0)),0)</f>
        <v>0</v>
      </c>
      <c r="N56" s="211">
        <f t="shared" si="8"/>
        <v>0</v>
      </c>
      <c r="O56" s="209">
        <f>IF('3月大会・練習会'!Q56="○",IF($C56&lt;7,価格表!J$5,INDEX(価格表!J:J,MATCH($R56,価格表!$I:$I,0))),0)</f>
        <v>0</v>
      </c>
      <c r="P56" s="209">
        <f>IF('3月大会・練習会'!R56="○",IF($C56&lt;7,価格表!K$5,INDEX(価格表!K:K,MATCH($R56,価格表!$I:$I,0))),0)</f>
        <v>0</v>
      </c>
      <c r="Q56" s="209">
        <f>IF('3月大会・練習会'!S56="○",IF($C56&lt;7,価格表!L$5,INDEX(価格表!L:L,MATCH($R56,価格表!$I:$I,0))),0)</f>
        <v>0</v>
      </c>
      <c r="R56" s="212">
        <f>'3月大会・練習会'!T56</f>
        <v>0</v>
      </c>
      <c r="S56" s="43"/>
      <c r="T56" s="211">
        <f t="shared" si="9"/>
        <v>0</v>
      </c>
    </row>
    <row r="57" spans="1:20">
      <c r="A57" s="206">
        <f>'3月大会・練習会'!A57</f>
        <v>42</v>
      </c>
      <c r="B57" s="207">
        <f>'3月大会・練習会'!E57</f>
        <v>0</v>
      </c>
      <c r="C57" s="208">
        <f t="shared" si="1"/>
        <v>115</v>
      </c>
      <c r="D57" s="208" t="str">
        <f>IF('3月大会・練習会'!$G57="","",INDEX(table!$H:$H,MATCH('3月大会・練習会'!$G57,table!$G:$G,0)))</f>
        <v/>
      </c>
      <c r="E57" s="208">
        <f t="shared" si="2"/>
        <v>115</v>
      </c>
      <c r="F57" s="208" t="str">
        <f>IF('3月大会・練習会'!$G57="","",INDEX(table!$H:$H,MATCH(DATEDIF('3月大会・練習会'!$E57,'3月大会・練習会'!I$13,"Y"),table!$G:$G,0)))</f>
        <v/>
      </c>
      <c r="G57" s="209" t="str">
        <f t="shared" si="7"/>
        <v/>
      </c>
      <c r="H57" s="210">
        <f>IF('3月大会・練習会'!J57="○",INDEX(価格表!B:B,MATCH(計算用!$G57,価格表!$A:$A,0)),0)</f>
        <v>0</v>
      </c>
      <c r="I57" s="210">
        <f>IF('3月大会・練習会'!K57="○",INDEX(価格表!C:C,MATCH(計算用!$G57,価格表!$A:$A,0)),0)</f>
        <v>0</v>
      </c>
      <c r="J57" s="209">
        <f>IF('3月大会・練習会'!L57="○",INDEX(価格表!D:D,MATCH(計算用!$G57,価格表!$A:$A,0)),0)</f>
        <v>0</v>
      </c>
      <c r="K57" s="209">
        <f>IF('3月大会・練習会'!M57="○",INDEX(価格表!E:E,MATCH(計算用!$G57,価格表!$A:$A,0)),0)</f>
        <v>0</v>
      </c>
      <c r="L57" s="210">
        <f>IF('3月大会・練習会'!N57="○",INDEX(価格表!F:F,MATCH(計算用!$G57,価格表!$A:$A,0)),0)</f>
        <v>0</v>
      </c>
      <c r="M57" s="210">
        <f>IF('3月大会・練習会'!O57="○",INDEX(価格表!G:G,MATCH(計算用!$G57,価格表!$A:$A,0)),0)</f>
        <v>0</v>
      </c>
      <c r="N57" s="211">
        <f t="shared" si="8"/>
        <v>0</v>
      </c>
      <c r="O57" s="209">
        <f>IF('3月大会・練習会'!Q57="○",IF($C57&lt;7,価格表!J$5,INDEX(価格表!J:J,MATCH($R57,価格表!$I:$I,0))),0)</f>
        <v>0</v>
      </c>
      <c r="P57" s="209">
        <f>IF('3月大会・練習会'!R57="○",IF($C57&lt;7,価格表!K$5,INDEX(価格表!K:K,MATCH($R57,価格表!$I:$I,0))),0)</f>
        <v>0</v>
      </c>
      <c r="Q57" s="209">
        <f>IF('3月大会・練習会'!S57="○",IF($C57&lt;7,価格表!L$5,INDEX(価格表!L:L,MATCH($R57,価格表!$I:$I,0))),0)</f>
        <v>0</v>
      </c>
      <c r="R57" s="212">
        <f>'3月大会・練習会'!T57</f>
        <v>0</v>
      </c>
      <c r="S57" s="43"/>
      <c r="T57" s="211">
        <f t="shared" si="9"/>
        <v>0</v>
      </c>
    </row>
    <row r="58" spans="1:20">
      <c r="A58" s="206">
        <f>'3月大会・練習会'!A58</f>
        <v>43</v>
      </c>
      <c r="B58" s="207">
        <f>'3月大会・練習会'!E58</f>
        <v>0</v>
      </c>
      <c r="C58" s="208">
        <f t="shared" si="1"/>
        <v>115</v>
      </c>
      <c r="D58" s="208" t="str">
        <f>IF('3月大会・練習会'!$G58="","",INDEX(table!$H:$H,MATCH('3月大会・練習会'!$G58,table!$G:$G,0)))</f>
        <v/>
      </c>
      <c r="E58" s="208">
        <f t="shared" si="2"/>
        <v>115</v>
      </c>
      <c r="F58" s="208" t="str">
        <f>IF('3月大会・練習会'!$G58="","",INDEX(table!$H:$H,MATCH(DATEDIF('3月大会・練習会'!$E58,'3月大会・練習会'!I$13,"Y"),table!$G:$G,0)))</f>
        <v/>
      </c>
      <c r="G58" s="209" t="str">
        <f t="shared" si="7"/>
        <v/>
      </c>
      <c r="H58" s="210">
        <f>IF('3月大会・練習会'!J58="○",INDEX(価格表!B:B,MATCH(計算用!$G58,価格表!$A:$A,0)),0)</f>
        <v>0</v>
      </c>
      <c r="I58" s="210">
        <f>IF('3月大会・練習会'!K58="○",INDEX(価格表!C:C,MATCH(計算用!$G58,価格表!$A:$A,0)),0)</f>
        <v>0</v>
      </c>
      <c r="J58" s="209">
        <f>IF('3月大会・練習会'!L58="○",INDEX(価格表!D:D,MATCH(計算用!$G58,価格表!$A:$A,0)),0)</f>
        <v>0</v>
      </c>
      <c r="K58" s="209">
        <f>IF('3月大会・練習会'!M58="○",INDEX(価格表!E:E,MATCH(計算用!$G58,価格表!$A:$A,0)),0)</f>
        <v>0</v>
      </c>
      <c r="L58" s="210">
        <f>IF('3月大会・練習会'!N58="○",INDEX(価格表!F:F,MATCH(計算用!$G58,価格表!$A:$A,0)),0)</f>
        <v>0</v>
      </c>
      <c r="M58" s="210">
        <f>IF('3月大会・練習会'!O58="○",INDEX(価格表!G:G,MATCH(計算用!$G58,価格表!$A:$A,0)),0)</f>
        <v>0</v>
      </c>
      <c r="N58" s="211">
        <f t="shared" si="8"/>
        <v>0</v>
      </c>
      <c r="O58" s="209">
        <f>IF('3月大会・練習会'!Q58="○",IF($C58&lt;7,価格表!J$5,INDEX(価格表!J:J,MATCH($R58,価格表!$I:$I,0))),0)</f>
        <v>0</v>
      </c>
      <c r="P58" s="209">
        <f>IF('3月大会・練習会'!R58="○",IF($C58&lt;7,価格表!K$5,INDEX(価格表!K:K,MATCH($R58,価格表!$I:$I,0))),0)</f>
        <v>0</v>
      </c>
      <c r="Q58" s="209">
        <f>IF('3月大会・練習会'!S58="○",IF($C58&lt;7,価格表!L$5,INDEX(価格表!L:L,MATCH($R58,価格表!$I:$I,0))),0)</f>
        <v>0</v>
      </c>
      <c r="R58" s="212">
        <f>'3月大会・練習会'!T58</f>
        <v>0</v>
      </c>
      <c r="S58" s="43"/>
      <c r="T58" s="211">
        <f t="shared" si="9"/>
        <v>0</v>
      </c>
    </row>
    <row r="59" spans="1:20">
      <c r="A59" s="206">
        <f>'3月大会・練習会'!A59</f>
        <v>44</v>
      </c>
      <c r="B59" s="207">
        <f>'3月大会・練習会'!E59</f>
        <v>0</v>
      </c>
      <c r="C59" s="208">
        <f t="shared" si="1"/>
        <v>115</v>
      </c>
      <c r="D59" s="208" t="str">
        <f>IF('3月大会・練習会'!$G59="","",INDEX(table!$H:$H,MATCH('3月大会・練習会'!$G59,table!$G:$G,0)))</f>
        <v/>
      </c>
      <c r="E59" s="208">
        <f t="shared" si="2"/>
        <v>115</v>
      </c>
      <c r="F59" s="208" t="str">
        <f>IF('3月大会・練習会'!$G59="","",INDEX(table!$H:$H,MATCH(DATEDIF('3月大会・練習会'!$E59,'3月大会・練習会'!I$13,"Y"),table!$G:$G,0)))</f>
        <v/>
      </c>
      <c r="G59" s="209" t="str">
        <f t="shared" si="7"/>
        <v/>
      </c>
      <c r="H59" s="210">
        <f>IF('3月大会・練習会'!J59="○",INDEX(価格表!B:B,MATCH(計算用!$G59,価格表!$A:$A,0)),0)</f>
        <v>0</v>
      </c>
      <c r="I59" s="210">
        <f>IF('3月大会・練習会'!K59="○",INDEX(価格表!C:C,MATCH(計算用!$G59,価格表!$A:$A,0)),0)</f>
        <v>0</v>
      </c>
      <c r="J59" s="209">
        <f>IF('3月大会・練習会'!L59="○",INDEX(価格表!D:D,MATCH(計算用!$G59,価格表!$A:$A,0)),0)</f>
        <v>0</v>
      </c>
      <c r="K59" s="209">
        <f>IF('3月大会・練習会'!M59="○",INDEX(価格表!E:E,MATCH(計算用!$G59,価格表!$A:$A,0)),0)</f>
        <v>0</v>
      </c>
      <c r="L59" s="210">
        <f>IF('3月大会・練習会'!N59="○",INDEX(価格表!F:F,MATCH(計算用!$G59,価格表!$A:$A,0)),0)</f>
        <v>0</v>
      </c>
      <c r="M59" s="210">
        <f>IF('3月大会・練習会'!O59="○",INDEX(価格表!G:G,MATCH(計算用!$G59,価格表!$A:$A,0)),0)</f>
        <v>0</v>
      </c>
      <c r="N59" s="211">
        <f t="shared" si="8"/>
        <v>0</v>
      </c>
      <c r="O59" s="209">
        <f>IF('3月大会・練習会'!Q59="○",IF($C59&lt;7,価格表!J$5,INDEX(価格表!J:J,MATCH($R59,価格表!$I:$I,0))),0)</f>
        <v>0</v>
      </c>
      <c r="P59" s="209">
        <f>IF('3月大会・練習会'!R59="○",IF($C59&lt;7,価格表!K$5,INDEX(価格表!K:K,MATCH($R59,価格表!$I:$I,0))),0)</f>
        <v>0</v>
      </c>
      <c r="Q59" s="209">
        <f>IF('3月大会・練習会'!S59="○",IF($C59&lt;7,価格表!L$5,INDEX(価格表!L:L,MATCH($R59,価格表!$I:$I,0))),0)</f>
        <v>0</v>
      </c>
      <c r="R59" s="212">
        <f>'3月大会・練習会'!T59</f>
        <v>0</v>
      </c>
      <c r="S59" s="43"/>
      <c r="T59" s="211">
        <f t="shared" si="9"/>
        <v>0</v>
      </c>
    </row>
    <row r="60" spans="1:20">
      <c r="A60" s="206">
        <f>'3月大会・練習会'!A60</f>
        <v>45</v>
      </c>
      <c r="B60" s="207">
        <f>'3月大会・練習会'!E60</f>
        <v>0</v>
      </c>
      <c r="C60" s="208">
        <f t="shared" si="1"/>
        <v>115</v>
      </c>
      <c r="D60" s="208" t="str">
        <f>IF('3月大会・練習会'!$G60="","",INDEX(table!$H:$H,MATCH('3月大会・練習会'!$G60,table!$G:$G,0)))</f>
        <v/>
      </c>
      <c r="E60" s="208">
        <f t="shared" si="2"/>
        <v>115</v>
      </c>
      <c r="F60" s="208" t="str">
        <f>IF('3月大会・練習会'!$G60="","",INDEX(table!$H:$H,MATCH(DATEDIF('3月大会・練習会'!$E60,'3月大会・練習会'!I$13,"Y"),table!$G:$G,0)))</f>
        <v/>
      </c>
      <c r="G60" s="209" t="str">
        <f t="shared" si="7"/>
        <v/>
      </c>
      <c r="H60" s="210">
        <f>IF('3月大会・練習会'!J60="○",INDEX(価格表!B:B,MATCH(計算用!$G60,価格表!$A:$A,0)),0)</f>
        <v>0</v>
      </c>
      <c r="I60" s="210">
        <f>IF('3月大会・練習会'!K60="○",INDEX(価格表!C:C,MATCH(計算用!$G60,価格表!$A:$A,0)),0)</f>
        <v>0</v>
      </c>
      <c r="J60" s="209">
        <f>IF('3月大会・練習会'!L60="○",INDEX(価格表!D:D,MATCH(計算用!$G60,価格表!$A:$A,0)),0)</f>
        <v>0</v>
      </c>
      <c r="K60" s="209">
        <f>IF('3月大会・練習会'!M60="○",INDEX(価格表!E:E,MATCH(計算用!$G60,価格表!$A:$A,0)),0)</f>
        <v>0</v>
      </c>
      <c r="L60" s="210">
        <f>IF('3月大会・練習会'!N60="○",INDEX(価格表!F:F,MATCH(計算用!$G60,価格表!$A:$A,0)),0)</f>
        <v>0</v>
      </c>
      <c r="M60" s="210">
        <f>IF('3月大会・練習会'!O60="○",INDEX(価格表!G:G,MATCH(計算用!$G60,価格表!$A:$A,0)),0)</f>
        <v>0</v>
      </c>
      <c r="N60" s="211">
        <f t="shared" si="8"/>
        <v>0</v>
      </c>
      <c r="O60" s="209">
        <f>IF('3月大会・練習会'!Q60="○",IF($C60&lt;7,価格表!J$5,INDEX(価格表!J:J,MATCH($R60,価格表!$I:$I,0))),0)</f>
        <v>0</v>
      </c>
      <c r="P60" s="209">
        <f>IF('3月大会・練習会'!R60="○",IF($C60&lt;7,価格表!K$5,INDEX(価格表!K:K,MATCH($R60,価格表!$I:$I,0))),0)</f>
        <v>0</v>
      </c>
      <c r="Q60" s="209">
        <f>IF('3月大会・練習会'!S60="○",IF($C60&lt;7,価格表!L$5,INDEX(価格表!L:L,MATCH($R60,価格表!$I:$I,0))),0)</f>
        <v>0</v>
      </c>
      <c r="R60" s="212">
        <f>'3月大会・練習会'!T60</f>
        <v>0</v>
      </c>
      <c r="S60" s="43"/>
      <c r="T60" s="211">
        <f t="shared" si="9"/>
        <v>0</v>
      </c>
    </row>
    <row r="61" spans="1:20">
      <c r="A61" s="206">
        <f>'3月大会・練習会'!A61</f>
        <v>46</v>
      </c>
      <c r="B61" s="207">
        <f>'3月大会・練習会'!E61</f>
        <v>0</v>
      </c>
      <c r="C61" s="208">
        <f t="shared" si="1"/>
        <v>115</v>
      </c>
      <c r="D61" s="208" t="str">
        <f>IF('3月大会・練習会'!$G61="","",INDEX(table!$H:$H,MATCH('3月大会・練習会'!$G61,table!$G:$G,0)))</f>
        <v/>
      </c>
      <c r="E61" s="208">
        <f t="shared" si="2"/>
        <v>115</v>
      </c>
      <c r="F61" s="208" t="str">
        <f>IF('3月大会・練習会'!$G61="","",INDEX(table!$H:$H,MATCH(DATEDIF('3月大会・練習会'!$E61,'3月大会・練習会'!I$13,"Y"),table!$G:$G,0)))</f>
        <v/>
      </c>
      <c r="G61" s="209" t="str">
        <f t="shared" si="7"/>
        <v/>
      </c>
      <c r="H61" s="210">
        <f>IF('3月大会・練習会'!J61="○",INDEX(価格表!B:B,MATCH(計算用!$G61,価格表!$A:$A,0)),0)</f>
        <v>0</v>
      </c>
      <c r="I61" s="210">
        <f>IF('3月大会・練習会'!K61="○",INDEX(価格表!C:C,MATCH(計算用!$G61,価格表!$A:$A,0)),0)</f>
        <v>0</v>
      </c>
      <c r="J61" s="209">
        <f>IF('3月大会・練習会'!L61="○",INDEX(価格表!D:D,MATCH(計算用!$G61,価格表!$A:$A,0)),0)</f>
        <v>0</v>
      </c>
      <c r="K61" s="209">
        <f>IF('3月大会・練習会'!M61="○",INDEX(価格表!E:E,MATCH(計算用!$G61,価格表!$A:$A,0)),0)</f>
        <v>0</v>
      </c>
      <c r="L61" s="210">
        <f>IF('3月大会・練習会'!N61="○",INDEX(価格表!F:F,MATCH(計算用!$G61,価格表!$A:$A,0)),0)</f>
        <v>0</v>
      </c>
      <c r="M61" s="210">
        <f>IF('3月大会・練習会'!O61="○",INDEX(価格表!G:G,MATCH(計算用!$G61,価格表!$A:$A,0)),0)</f>
        <v>0</v>
      </c>
      <c r="N61" s="211">
        <f t="shared" si="8"/>
        <v>0</v>
      </c>
      <c r="O61" s="209">
        <f>IF('3月大会・練習会'!Q61="○",IF($C61&lt;7,価格表!J$5,INDEX(価格表!J:J,MATCH($R61,価格表!$I:$I,0))),0)</f>
        <v>0</v>
      </c>
      <c r="P61" s="209">
        <f>IF('3月大会・練習会'!R61="○",IF($C61&lt;7,価格表!K$5,INDEX(価格表!K:K,MATCH($R61,価格表!$I:$I,0))),0)</f>
        <v>0</v>
      </c>
      <c r="Q61" s="209">
        <f>IF('3月大会・練習会'!S61="○",IF($C61&lt;7,価格表!L$5,INDEX(価格表!L:L,MATCH($R61,価格表!$I:$I,0))),0)</f>
        <v>0</v>
      </c>
      <c r="R61" s="212">
        <f>'3月大会・練習会'!T61</f>
        <v>0</v>
      </c>
      <c r="S61" s="43"/>
      <c r="T61" s="211">
        <f t="shared" si="9"/>
        <v>0</v>
      </c>
    </row>
    <row r="62" spans="1:20">
      <c r="A62" s="206">
        <f>'3月大会・練習会'!A62</f>
        <v>47</v>
      </c>
      <c r="B62" s="207">
        <f>'3月大会・練習会'!E62</f>
        <v>0</v>
      </c>
      <c r="C62" s="208">
        <f t="shared" si="1"/>
        <v>115</v>
      </c>
      <c r="D62" s="208" t="str">
        <f>IF('3月大会・練習会'!$G62="","",INDEX(table!$H:$H,MATCH('3月大会・練習会'!$G62,table!$G:$G,0)))</f>
        <v/>
      </c>
      <c r="E62" s="208">
        <f t="shared" si="2"/>
        <v>115</v>
      </c>
      <c r="F62" s="208" t="str">
        <f>IF('3月大会・練習会'!$G62="","",INDEX(table!$H:$H,MATCH(DATEDIF('3月大会・練習会'!$E62,'3月大会・練習会'!I$13,"Y"),table!$G:$G,0)))</f>
        <v/>
      </c>
      <c r="G62" s="209" t="str">
        <f t="shared" si="7"/>
        <v/>
      </c>
      <c r="H62" s="210">
        <f>IF('3月大会・練習会'!J62="○",INDEX(価格表!B:B,MATCH(計算用!$G62,価格表!$A:$A,0)),0)</f>
        <v>0</v>
      </c>
      <c r="I62" s="210">
        <f>IF('3月大会・練習会'!K62="○",INDEX(価格表!C:C,MATCH(計算用!$G62,価格表!$A:$A,0)),0)</f>
        <v>0</v>
      </c>
      <c r="J62" s="209">
        <f>IF('3月大会・練習会'!L62="○",INDEX(価格表!D:D,MATCH(計算用!$G62,価格表!$A:$A,0)),0)</f>
        <v>0</v>
      </c>
      <c r="K62" s="209">
        <f>IF('3月大会・練習会'!M62="○",INDEX(価格表!E:E,MATCH(計算用!$G62,価格表!$A:$A,0)),0)</f>
        <v>0</v>
      </c>
      <c r="L62" s="210">
        <f>IF('3月大会・練習会'!N62="○",INDEX(価格表!F:F,MATCH(計算用!$G62,価格表!$A:$A,0)),0)</f>
        <v>0</v>
      </c>
      <c r="M62" s="210">
        <f>IF('3月大会・練習会'!O62="○",INDEX(価格表!G:G,MATCH(計算用!$G62,価格表!$A:$A,0)),0)</f>
        <v>0</v>
      </c>
      <c r="N62" s="211">
        <f t="shared" si="8"/>
        <v>0</v>
      </c>
      <c r="O62" s="209">
        <f>IF('3月大会・練習会'!Q62="○",IF($C62&lt;7,価格表!J$5,INDEX(価格表!J:J,MATCH($R62,価格表!$I:$I,0))),0)</f>
        <v>0</v>
      </c>
      <c r="P62" s="209">
        <f>IF('3月大会・練習会'!R62="○",IF($C62&lt;7,価格表!K$5,INDEX(価格表!K:K,MATCH($R62,価格表!$I:$I,0))),0)</f>
        <v>0</v>
      </c>
      <c r="Q62" s="209">
        <f>IF('3月大会・練習会'!S62="○",IF($C62&lt;7,価格表!L$5,INDEX(価格表!L:L,MATCH($R62,価格表!$I:$I,0))),0)</f>
        <v>0</v>
      </c>
      <c r="R62" s="212">
        <f>'3月大会・練習会'!T62</f>
        <v>0</v>
      </c>
      <c r="S62" s="43"/>
      <c r="T62" s="211">
        <f t="shared" si="9"/>
        <v>0</v>
      </c>
    </row>
    <row r="63" spans="1:20">
      <c r="A63" s="206">
        <f>'3月大会・練習会'!A63</f>
        <v>48</v>
      </c>
      <c r="B63" s="207">
        <f>'3月大会・練習会'!E63</f>
        <v>0</v>
      </c>
      <c r="C63" s="208">
        <f t="shared" si="1"/>
        <v>115</v>
      </c>
      <c r="D63" s="208" t="str">
        <f>IF('3月大会・練習会'!$G63="","",INDEX(table!$H:$H,MATCH('3月大会・練習会'!$G63,table!$G:$G,0)))</f>
        <v/>
      </c>
      <c r="E63" s="208">
        <f t="shared" si="2"/>
        <v>115</v>
      </c>
      <c r="F63" s="208" t="str">
        <f>IF('3月大会・練習会'!$G63="","",INDEX(table!$H:$H,MATCH(DATEDIF('3月大会・練習会'!$E63,'3月大会・練習会'!I$13,"Y"),table!$G:$G,0)))</f>
        <v/>
      </c>
      <c r="G63" s="209" t="str">
        <f t="shared" si="7"/>
        <v/>
      </c>
      <c r="H63" s="210">
        <f>IF('3月大会・練習会'!J63="○",INDEX(価格表!B:B,MATCH(計算用!$G63,価格表!$A:$A,0)),0)</f>
        <v>0</v>
      </c>
      <c r="I63" s="210">
        <f>IF('3月大会・練習会'!K63="○",INDEX(価格表!C:C,MATCH(計算用!$G63,価格表!$A:$A,0)),0)</f>
        <v>0</v>
      </c>
      <c r="J63" s="209">
        <f>IF('3月大会・練習会'!L63="○",INDEX(価格表!D:D,MATCH(計算用!$G63,価格表!$A:$A,0)),0)</f>
        <v>0</v>
      </c>
      <c r="K63" s="209">
        <f>IF('3月大会・練習会'!M63="○",INDEX(価格表!E:E,MATCH(計算用!$G63,価格表!$A:$A,0)),0)</f>
        <v>0</v>
      </c>
      <c r="L63" s="210">
        <f>IF('3月大会・練習会'!N63="○",INDEX(価格表!F:F,MATCH(計算用!$G63,価格表!$A:$A,0)),0)</f>
        <v>0</v>
      </c>
      <c r="M63" s="210">
        <f>IF('3月大会・練習会'!O63="○",INDEX(価格表!G:G,MATCH(計算用!$G63,価格表!$A:$A,0)),0)</f>
        <v>0</v>
      </c>
      <c r="N63" s="211">
        <f t="shared" si="8"/>
        <v>0</v>
      </c>
      <c r="O63" s="209">
        <f>IF('3月大会・練習会'!Q63="○",IF($C63&lt;7,価格表!J$5,INDEX(価格表!J:J,MATCH($R63,価格表!$I:$I,0))),0)</f>
        <v>0</v>
      </c>
      <c r="P63" s="209">
        <f>IF('3月大会・練習会'!R63="○",IF($C63&lt;7,価格表!K$5,INDEX(価格表!K:K,MATCH($R63,価格表!$I:$I,0))),0)</f>
        <v>0</v>
      </c>
      <c r="Q63" s="209">
        <f>IF('3月大会・練習会'!S63="○",IF($C63&lt;7,価格表!L$5,INDEX(価格表!L:L,MATCH($R63,価格表!$I:$I,0))),0)</f>
        <v>0</v>
      </c>
      <c r="R63" s="212">
        <f>'3月大会・練習会'!T63</f>
        <v>0</v>
      </c>
      <c r="S63" s="43"/>
      <c r="T63" s="211">
        <f t="shared" si="9"/>
        <v>0</v>
      </c>
    </row>
    <row r="64" spans="1:20">
      <c r="A64" s="206">
        <f>'3月大会・練習会'!A64</f>
        <v>49</v>
      </c>
      <c r="B64" s="207">
        <f>'3月大会・練習会'!E64</f>
        <v>0</v>
      </c>
      <c r="C64" s="208">
        <f t="shared" si="1"/>
        <v>115</v>
      </c>
      <c r="D64" s="208" t="str">
        <f>IF('3月大会・練習会'!$G64="","",INDEX(table!$H:$H,MATCH('3月大会・練習会'!$G64,table!$G:$G,0)))</f>
        <v/>
      </c>
      <c r="E64" s="208">
        <f t="shared" si="2"/>
        <v>115</v>
      </c>
      <c r="F64" s="208" t="str">
        <f>IF('3月大会・練習会'!$G64="","",INDEX(table!$H:$H,MATCH(DATEDIF('3月大会・練習会'!$E64,'3月大会・練習会'!I$13,"Y"),table!$G:$G,0)))</f>
        <v/>
      </c>
      <c r="G64" s="209" t="str">
        <f t="shared" si="7"/>
        <v/>
      </c>
      <c r="H64" s="210">
        <f>IF('3月大会・練習会'!J64="○",INDEX(価格表!B:B,MATCH(計算用!$G64,価格表!$A:$A,0)),0)</f>
        <v>0</v>
      </c>
      <c r="I64" s="210">
        <f>IF('3月大会・練習会'!K64="○",INDEX(価格表!C:C,MATCH(計算用!$G64,価格表!$A:$A,0)),0)</f>
        <v>0</v>
      </c>
      <c r="J64" s="209">
        <f>IF('3月大会・練習会'!L64="○",INDEX(価格表!D:D,MATCH(計算用!$G64,価格表!$A:$A,0)),0)</f>
        <v>0</v>
      </c>
      <c r="K64" s="209">
        <f>IF('3月大会・練習会'!M64="○",INDEX(価格表!E:E,MATCH(計算用!$G64,価格表!$A:$A,0)),0)</f>
        <v>0</v>
      </c>
      <c r="L64" s="210">
        <f>IF('3月大会・練習会'!N64="○",INDEX(価格表!F:F,MATCH(計算用!$G64,価格表!$A:$A,0)),0)</f>
        <v>0</v>
      </c>
      <c r="M64" s="210">
        <f>IF('3月大会・練習会'!O64="○",INDEX(価格表!G:G,MATCH(計算用!$G64,価格表!$A:$A,0)),0)</f>
        <v>0</v>
      </c>
      <c r="N64" s="211">
        <f t="shared" si="8"/>
        <v>0</v>
      </c>
      <c r="O64" s="209">
        <f>IF('3月大会・練習会'!Q64="○",IF($C64&lt;7,価格表!J$5,INDEX(価格表!J:J,MATCH($R64,価格表!$I:$I,0))),0)</f>
        <v>0</v>
      </c>
      <c r="P64" s="209">
        <f>IF('3月大会・練習会'!R64="○",IF($C64&lt;7,価格表!K$5,INDEX(価格表!K:K,MATCH($R64,価格表!$I:$I,0))),0)</f>
        <v>0</v>
      </c>
      <c r="Q64" s="209">
        <f>IF('3月大会・練習会'!S64="○",IF($C64&lt;7,価格表!L$5,INDEX(価格表!L:L,MATCH($R64,価格表!$I:$I,0))),0)</f>
        <v>0</v>
      </c>
      <c r="R64" s="212">
        <f>'3月大会・練習会'!T64</f>
        <v>0</v>
      </c>
      <c r="S64" s="43"/>
      <c r="T64" s="211">
        <f t="shared" si="9"/>
        <v>0</v>
      </c>
    </row>
    <row r="65" spans="1:20">
      <c r="A65" s="206">
        <f>'3月大会・練習会'!A65</f>
        <v>50</v>
      </c>
      <c r="B65" s="207">
        <f>'3月大会・練習会'!E65</f>
        <v>0</v>
      </c>
      <c r="C65" s="208">
        <f t="shared" si="1"/>
        <v>115</v>
      </c>
      <c r="D65" s="208" t="str">
        <f>IF('3月大会・練習会'!$G65="","",INDEX(table!$H:$H,MATCH('3月大会・練習会'!$G65,table!$G:$G,0)))</f>
        <v/>
      </c>
      <c r="E65" s="208">
        <f t="shared" si="2"/>
        <v>115</v>
      </c>
      <c r="F65" s="208" t="str">
        <f>IF('3月大会・練習会'!$G65="","",INDEX(table!$H:$H,MATCH(DATEDIF('3月大会・練習会'!$E65,'3月大会・練習会'!I$13,"Y"),table!$G:$G,0)))</f>
        <v/>
      </c>
      <c r="G65" s="209" t="str">
        <f t="shared" si="7"/>
        <v/>
      </c>
      <c r="H65" s="210">
        <f>IF('3月大会・練習会'!J65="○",INDEX(価格表!B:B,MATCH(計算用!$G65,価格表!$A:$A,0)),0)</f>
        <v>0</v>
      </c>
      <c r="I65" s="210">
        <f>IF('3月大会・練習会'!K65="○",INDEX(価格表!C:C,MATCH(計算用!$G65,価格表!$A:$A,0)),0)</f>
        <v>0</v>
      </c>
      <c r="J65" s="209">
        <f>IF('3月大会・練習会'!L65="○",INDEX(価格表!D:D,MATCH(計算用!$G65,価格表!$A:$A,0)),0)</f>
        <v>0</v>
      </c>
      <c r="K65" s="209">
        <f>IF('3月大会・練習会'!M65="○",INDEX(価格表!E:E,MATCH(計算用!$G65,価格表!$A:$A,0)),0)</f>
        <v>0</v>
      </c>
      <c r="L65" s="210">
        <f>IF('3月大会・練習会'!N65="○",INDEX(価格表!F:F,MATCH(計算用!$G65,価格表!$A:$A,0)),0)</f>
        <v>0</v>
      </c>
      <c r="M65" s="210">
        <f>IF('3月大会・練習会'!O65="○",INDEX(価格表!G:G,MATCH(計算用!$G65,価格表!$A:$A,0)),0)</f>
        <v>0</v>
      </c>
      <c r="N65" s="211">
        <f t="shared" si="8"/>
        <v>0</v>
      </c>
      <c r="O65" s="209">
        <f>IF('3月大会・練習会'!Q65="○",IF($C65&lt;7,価格表!J$5,INDEX(価格表!J:J,MATCH($R65,価格表!$I:$I,0))),0)</f>
        <v>0</v>
      </c>
      <c r="P65" s="209">
        <f>IF('3月大会・練習会'!R65="○",IF($C65&lt;7,価格表!K$5,INDEX(価格表!K:K,MATCH($R65,価格表!$I:$I,0))),0)</f>
        <v>0</v>
      </c>
      <c r="Q65" s="209">
        <f>IF('3月大会・練習会'!S65="○",IF($C65&lt;7,価格表!L$5,INDEX(価格表!L:L,MATCH($R65,価格表!$I:$I,0))),0)</f>
        <v>0</v>
      </c>
      <c r="R65" s="212">
        <f>'3月大会・練習会'!T65</f>
        <v>0</v>
      </c>
      <c r="S65" s="43"/>
      <c r="T65" s="211">
        <f t="shared" si="9"/>
        <v>0</v>
      </c>
    </row>
  </sheetData>
  <sheetProtection sheet="1" objects="1" scenarios="1"/>
  <mergeCells count="16">
    <mergeCell ref="R12:R13"/>
    <mergeCell ref="S12:S14"/>
    <mergeCell ref="T12:T13"/>
    <mergeCell ref="H13:H14"/>
    <mergeCell ref="H11:N11"/>
    <mergeCell ref="H12:I12"/>
    <mergeCell ref="J12:M12"/>
    <mergeCell ref="N12:N13"/>
    <mergeCell ref="O12:P12"/>
    <mergeCell ref="Q13:Q14"/>
    <mergeCell ref="I13:I14"/>
    <mergeCell ref="J13:J14"/>
    <mergeCell ref="K13:K14"/>
    <mergeCell ref="L13:M13"/>
    <mergeCell ref="O13:O14"/>
    <mergeCell ref="P13:P14"/>
  </mergeCells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>
    <tabColor theme="1"/>
  </sheetPr>
  <dimension ref="A1:H87"/>
  <sheetViews>
    <sheetView workbookViewId="0">
      <selection activeCell="G19" sqref="G19"/>
    </sheetView>
  </sheetViews>
  <sheetFormatPr defaultRowHeight="13.5"/>
  <cols>
    <col min="6" max="6" width="12.25" bestFit="1" customWidth="1"/>
    <col min="8" max="8" width="12.25" bestFit="1" customWidth="1"/>
  </cols>
  <sheetData>
    <row r="1" spans="1:8">
      <c r="A1" s="10" t="s">
        <v>19</v>
      </c>
      <c r="B1" s="11" t="s">
        <v>20</v>
      </c>
      <c r="C1" s="296" t="s">
        <v>21</v>
      </c>
      <c r="D1" s="296"/>
      <c r="E1">
        <v>0</v>
      </c>
      <c r="F1" s="10" t="s">
        <v>47</v>
      </c>
      <c r="G1">
        <v>0</v>
      </c>
      <c r="H1" s="28" t="s">
        <v>100</v>
      </c>
    </row>
    <row r="2" spans="1:8">
      <c r="A2" s="12">
        <v>0</v>
      </c>
      <c r="B2" s="10" t="s">
        <v>47</v>
      </c>
      <c r="C2" s="295" t="s">
        <v>22</v>
      </c>
      <c r="D2" s="295"/>
      <c r="E2">
        <v>1</v>
      </c>
      <c r="F2" s="10" t="s">
        <v>47</v>
      </c>
      <c r="G2">
        <v>1</v>
      </c>
      <c r="H2" s="28" t="s">
        <v>100</v>
      </c>
    </row>
    <row r="3" spans="1:8">
      <c r="A3" s="12">
        <v>10</v>
      </c>
      <c r="B3" s="10" t="s">
        <v>48</v>
      </c>
      <c r="C3" s="295" t="s">
        <v>23</v>
      </c>
      <c r="D3" s="295"/>
      <c r="E3">
        <v>2</v>
      </c>
      <c r="F3" s="10" t="s">
        <v>47</v>
      </c>
      <c r="G3">
        <v>2</v>
      </c>
      <c r="H3" s="28" t="s">
        <v>100</v>
      </c>
    </row>
    <row r="4" spans="1:8">
      <c r="A4" s="12">
        <v>13</v>
      </c>
      <c r="B4" s="10" t="s">
        <v>24</v>
      </c>
      <c r="C4" s="295" t="s">
        <v>22</v>
      </c>
      <c r="D4" s="295"/>
      <c r="E4">
        <v>3</v>
      </c>
      <c r="F4" s="10" t="s">
        <v>47</v>
      </c>
      <c r="G4">
        <v>3</v>
      </c>
      <c r="H4" s="28" t="s">
        <v>89</v>
      </c>
    </row>
    <row r="5" spans="1:8">
      <c r="A5" s="12">
        <v>16</v>
      </c>
      <c r="B5" s="10" t="s">
        <v>25</v>
      </c>
      <c r="C5" s="295" t="s">
        <v>49</v>
      </c>
      <c r="D5" s="295"/>
      <c r="E5">
        <v>4</v>
      </c>
      <c r="F5" s="10" t="s">
        <v>47</v>
      </c>
      <c r="G5">
        <v>4</v>
      </c>
      <c r="H5" s="28" t="s">
        <v>89</v>
      </c>
    </row>
    <row r="6" spans="1:8">
      <c r="A6" s="12">
        <v>19</v>
      </c>
      <c r="B6" s="10" t="s">
        <v>26</v>
      </c>
      <c r="C6" s="295" t="s">
        <v>27</v>
      </c>
      <c r="D6" s="295"/>
      <c r="E6">
        <v>5</v>
      </c>
      <c r="F6" s="10" t="s">
        <v>47</v>
      </c>
      <c r="G6">
        <v>5</v>
      </c>
      <c r="H6" s="28" t="s">
        <v>89</v>
      </c>
    </row>
    <row r="7" spans="1:8">
      <c r="A7" s="12">
        <v>30</v>
      </c>
      <c r="B7" s="10" t="s">
        <v>28</v>
      </c>
      <c r="C7" s="295" t="s">
        <v>29</v>
      </c>
      <c r="D7" s="295"/>
      <c r="E7">
        <v>6</v>
      </c>
      <c r="F7" s="10" t="s">
        <v>47</v>
      </c>
      <c r="G7">
        <v>6</v>
      </c>
      <c r="H7" s="28" t="s">
        <v>89</v>
      </c>
    </row>
    <row r="8" spans="1:8">
      <c r="A8" s="12">
        <v>35</v>
      </c>
      <c r="B8" s="10" t="s">
        <v>30</v>
      </c>
      <c r="C8" s="295" t="s">
        <v>31</v>
      </c>
      <c r="D8" s="295"/>
      <c r="E8">
        <v>7</v>
      </c>
      <c r="F8" s="10" t="s">
        <v>47</v>
      </c>
      <c r="G8">
        <v>7</v>
      </c>
      <c r="H8" s="28" t="s">
        <v>90</v>
      </c>
    </row>
    <row r="9" spans="1:8">
      <c r="A9" s="12">
        <v>40</v>
      </c>
      <c r="B9" s="10" t="s">
        <v>32</v>
      </c>
      <c r="C9" s="295" t="s">
        <v>33</v>
      </c>
      <c r="D9" s="295"/>
      <c r="E9">
        <v>8</v>
      </c>
      <c r="F9" s="10" t="s">
        <v>47</v>
      </c>
      <c r="G9">
        <v>8</v>
      </c>
      <c r="H9" s="28" t="s">
        <v>90</v>
      </c>
    </row>
    <row r="10" spans="1:8">
      <c r="A10" s="12">
        <v>45</v>
      </c>
      <c r="B10" s="10" t="s">
        <v>34</v>
      </c>
      <c r="C10" s="295" t="s">
        <v>35</v>
      </c>
      <c r="D10" s="295"/>
      <c r="E10">
        <v>9</v>
      </c>
      <c r="F10" s="10" t="s">
        <v>47</v>
      </c>
      <c r="G10">
        <v>9</v>
      </c>
      <c r="H10" s="28" t="s">
        <v>90</v>
      </c>
    </row>
    <row r="11" spans="1:8">
      <c r="A11" s="12">
        <v>50</v>
      </c>
      <c r="B11" s="10" t="s">
        <v>36</v>
      </c>
      <c r="C11" s="295" t="s">
        <v>37</v>
      </c>
      <c r="D11" s="295"/>
      <c r="E11">
        <v>10</v>
      </c>
      <c r="F11" s="10" t="s">
        <v>48</v>
      </c>
      <c r="G11">
        <v>10</v>
      </c>
      <c r="H11" s="28" t="s">
        <v>90</v>
      </c>
    </row>
    <row r="12" spans="1:8">
      <c r="A12" s="12">
        <v>55</v>
      </c>
      <c r="B12" s="10" t="s">
        <v>38</v>
      </c>
      <c r="C12" s="295" t="s">
        <v>39</v>
      </c>
      <c r="D12" s="295"/>
      <c r="E12">
        <v>11</v>
      </c>
      <c r="F12" s="10" t="s">
        <v>48</v>
      </c>
      <c r="G12">
        <v>11</v>
      </c>
      <c r="H12" s="28" t="s">
        <v>90</v>
      </c>
    </row>
    <row r="13" spans="1:8">
      <c r="A13" s="12">
        <v>60</v>
      </c>
      <c r="B13" s="10" t="s">
        <v>40</v>
      </c>
      <c r="C13" s="295" t="s">
        <v>41</v>
      </c>
      <c r="D13" s="295"/>
      <c r="E13">
        <v>12</v>
      </c>
      <c r="F13" s="10" t="s">
        <v>48</v>
      </c>
      <c r="G13">
        <v>12</v>
      </c>
      <c r="H13" s="28" t="s">
        <v>90</v>
      </c>
    </row>
    <row r="14" spans="1:8">
      <c r="A14" s="12">
        <v>65</v>
      </c>
      <c r="B14" s="10" t="s">
        <v>50</v>
      </c>
      <c r="C14" s="295" t="s">
        <v>42</v>
      </c>
      <c r="D14" s="295"/>
      <c r="E14">
        <v>13</v>
      </c>
      <c r="F14" s="10" t="s">
        <v>24</v>
      </c>
      <c r="G14">
        <v>13</v>
      </c>
      <c r="H14" s="28" t="s">
        <v>91</v>
      </c>
    </row>
    <row r="15" spans="1:8">
      <c r="A15" s="12">
        <v>70</v>
      </c>
      <c r="B15" s="10" t="s">
        <v>43</v>
      </c>
      <c r="C15" s="295" t="s">
        <v>46</v>
      </c>
      <c r="D15" s="295"/>
      <c r="E15">
        <v>14</v>
      </c>
      <c r="F15" s="10" t="s">
        <v>24</v>
      </c>
      <c r="G15">
        <v>14</v>
      </c>
      <c r="H15" s="28" t="s">
        <v>91</v>
      </c>
    </row>
    <row r="16" spans="1:8">
      <c r="A16" s="12"/>
      <c r="B16" s="10" t="s">
        <v>44</v>
      </c>
      <c r="C16" s="295" t="s">
        <v>45</v>
      </c>
      <c r="D16" s="295"/>
      <c r="E16">
        <v>15</v>
      </c>
      <c r="F16" s="10" t="s">
        <v>24</v>
      </c>
      <c r="G16">
        <v>15</v>
      </c>
      <c r="H16" s="28" t="s">
        <v>91</v>
      </c>
    </row>
    <row r="17" spans="5:8">
      <c r="E17">
        <v>16</v>
      </c>
      <c r="F17" s="10" t="s">
        <v>25</v>
      </c>
      <c r="G17">
        <v>16</v>
      </c>
      <c r="H17" s="28" t="s">
        <v>91</v>
      </c>
    </row>
    <row r="18" spans="5:8">
      <c r="E18">
        <v>17</v>
      </c>
      <c r="F18" s="10" t="s">
        <v>25</v>
      </c>
      <c r="G18">
        <v>17</v>
      </c>
      <c r="H18" s="28" t="s">
        <v>91</v>
      </c>
    </row>
    <row r="19" spans="5:8">
      <c r="E19">
        <v>18</v>
      </c>
      <c r="F19" s="10" t="s">
        <v>25</v>
      </c>
      <c r="G19">
        <v>18</v>
      </c>
      <c r="H19" s="28" t="s">
        <v>91</v>
      </c>
    </row>
    <row r="20" spans="5:8">
      <c r="E20">
        <v>19</v>
      </c>
      <c r="F20" s="10" t="s">
        <v>26</v>
      </c>
      <c r="G20">
        <v>19</v>
      </c>
      <c r="H20" s="28" t="s">
        <v>98</v>
      </c>
    </row>
    <row r="21" spans="5:8">
      <c r="E21">
        <v>20</v>
      </c>
      <c r="F21" s="10" t="s">
        <v>26</v>
      </c>
      <c r="G21">
        <v>20</v>
      </c>
      <c r="H21" s="28" t="s">
        <v>98</v>
      </c>
    </row>
    <row r="22" spans="5:8">
      <c r="E22">
        <v>21</v>
      </c>
      <c r="F22" s="10" t="s">
        <v>26</v>
      </c>
      <c r="G22">
        <v>21</v>
      </c>
      <c r="H22" s="28" t="s">
        <v>98</v>
      </c>
    </row>
    <row r="23" spans="5:8">
      <c r="E23">
        <v>22</v>
      </c>
      <c r="F23" s="10" t="s">
        <v>26</v>
      </c>
      <c r="G23">
        <v>22</v>
      </c>
      <c r="H23" s="28" t="s">
        <v>98</v>
      </c>
    </row>
    <row r="24" spans="5:8">
      <c r="E24">
        <v>23</v>
      </c>
      <c r="F24" s="10" t="s">
        <v>26</v>
      </c>
      <c r="G24">
        <v>23</v>
      </c>
      <c r="H24" s="28" t="s">
        <v>98</v>
      </c>
    </row>
    <row r="25" spans="5:8">
      <c r="E25">
        <v>24</v>
      </c>
      <c r="F25" s="10" t="s">
        <v>26</v>
      </c>
      <c r="G25">
        <v>24</v>
      </c>
      <c r="H25" s="28" t="s">
        <v>98</v>
      </c>
    </row>
    <row r="26" spans="5:8">
      <c r="E26">
        <v>25</v>
      </c>
      <c r="F26" s="10" t="s">
        <v>26</v>
      </c>
      <c r="G26">
        <v>25</v>
      </c>
      <c r="H26" s="28" t="s">
        <v>98</v>
      </c>
    </row>
    <row r="27" spans="5:8">
      <c r="E27">
        <v>26</v>
      </c>
      <c r="F27" s="10" t="s">
        <v>26</v>
      </c>
      <c r="G27">
        <v>26</v>
      </c>
      <c r="H27" s="28" t="s">
        <v>98</v>
      </c>
    </row>
    <row r="28" spans="5:8">
      <c r="E28">
        <v>27</v>
      </c>
      <c r="F28" s="10" t="s">
        <v>26</v>
      </c>
      <c r="G28">
        <v>27</v>
      </c>
      <c r="H28" s="28" t="s">
        <v>98</v>
      </c>
    </row>
    <row r="29" spans="5:8">
      <c r="E29">
        <v>28</v>
      </c>
      <c r="F29" s="10" t="s">
        <v>26</v>
      </c>
      <c r="G29">
        <v>28</v>
      </c>
      <c r="H29" s="28" t="s">
        <v>98</v>
      </c>
    </row>
    <row r="30" spans="5:8">
      <c r="E30">
        <v>29</v>
      </c>
      <c r="F30" s="10" t="s">
        <v>26</v>
      </c>
      <c r="G30">
        <v>29</v>
      </c>
      <c r="H30" s="28" t="s">
        <v>98</v>
      </c>
    </row>
    <row r="31" spans="5:8">
      <c r="E31">
        <v>30</v>
      </c>
      <c r="F31" s="10" t="s">
        <v>28</v>
      </c>
      <c r="G31">
        <v>30</v>
      </c>
      <c r="H31" s="28" t="s">
        <v>98</v>
      </c>
    </row>
    <row r="32" spans="5:8">
      <c r="E32">
        <v>31</v>
      </c>
      <c r="F32" s="10" t="s">
        <v>28</v>
      </c>
      <c r="G32">
        <v>31</v>
      </c>
      <c r="H32" s="28" t="s">
        <v>98</v>
      </c>
    </row>
    <row r="33" spans="5:8">
      <c r="E33">
        <v>32</v>
      </c>
      <c r="F33" s="10" t="s">
        <v>28</v>
      </c>
      <c r="G33">
        <v>32</v>
      </c>
      <c r="H33" s="28" t="s">
        <v>98</v>
      </c>
    </row>
    <row r="34" spans="5:8">
      <c r="E34">
        <v>33</v>
      </c>
      <c r="F34" s="10" t="s">
        <v>28</v>
      </c>
      <c r="G34">
        <v>33</v>
      </c>
      <c r="H34" s="28" t="s">
        <v>98</v>
      </c>
    </row>
    <row r="35" spans="5:8">
      <c r="E35">
        <v>34</v>
      </c>
      <c r="F35" s="10" t="s">
        <v>28</v>
      </c>
      <c r="G35">
        <v>34</v>
      </c>
      <c r="H35" s="28" t="s">
        <v>98</v>
      </c>
    </row>
    <row r="36" spans="5:8">
      <c r="E36">
        <v>35</v>
      </c>
      <c r="F36" s="10" t="s">
        <v>30</v>
      </c>
      <c r="G36">
        <v>35</v>
      </c>
      <c r="H36" s="28" t="s">
        <v>98</v>
      </c>
    </row>
    <row r="37" spans="5:8">
      <c r="E37">
        <v>36</v>
      </c>
      <c r="F37" s="10" t="s">
        <v>30</v>
      </c>
      <c r="G37">
        <v>36</v>
      </c>
      <c r="H37" s="28" t="s">
        <v>98</v>
      </c>
    </row>
    <row r="38" spans="5:8">
      <c r="E38">
        <v>37</v>
      </c>
      <c r="F38" s="10" t="s">
        <v>30</v>
      </c>
      <c r="G38">
        <v>37</v>
      </c>
      <c r="H38" s="28" t="s">
        <v>98</v>
      </c>
    </row>
    <row r="39" spans="5:8">
      <c r="E39">
        <v>38</v>
      </c>
      <c r="F39" s="10" t="s">
        <v>30</v>
      </c>
      <c r="G39">
        <v>38</v>
      </c>
      <c r="H39" s="28" t="s">
        <v>98</v>
      </c>
    </row>
    <row r="40" spans="5:8">
      <c r="E40">
        <v>39</v>
      </c>
      <c r="F40" s="10" t="s">
        <v>30</v>
      </c>
      <c r="G40">
        <v>39</v>
      </c>
      <c r="H40" s="28" t="s">
        <v>98</v>
      </c>
    </row>
    <row r="41" spans="5:8">
      <c r="E41">
        <v>40</v>
      </c>
      <c r="F41" s="10" t="s">
        <v>32</v>
      </c>
      <c r="G41">
        <v>40</v>
      </c>
      <c r="H41" s="28" t="s">
        <v>98</v>
      </c>
    </row>
    <row r="42" spans="5:8">
      <c r="E42">
        <v>41</v>
      </c>
      <c r="F42" s="10" t="s">
        <v>32</v>
      </c>
      <c r="G42">
        <v>41</v>
      </c>
      <c r="H42" s="28" t="s">
        <v>98</v>
      </c>
    </row>
    <row r="43" spans="5:8">
      <c r="E43">
        <v>42</v>
      </c>
      <c r="F43" s="10" t="s">
        <v>32</v>
      </c>
      <c r="G43">
        <v>42</v>
      </c>
      <c r="H43" s="28" t="s">
        <v>98</v>
      </c>
    </row>
    <row r="44" spans="5:8">
      <c r="E44">
        <v>43</v>
      </c>
      <c r="F44" s="10" t="s">
        <v>32</v>
      </c>
      <c r="G44">
        <v>43</v>
      </c>
      <c r="H44" s="28" t="s">
        <v>98</v>
      </c>
    </row>
    <row r="45" spans="5:8">
      <c r="E45">
        <v>44</v>
      </c>
      <c r="F45" s="10" t="s">
        <v>32</v>
      </c>
      <c r="G45">
        <v>44</v>
      </c>
      <c r="H45" s="28" t="s">
        <v>98</v>
      </c>
    </row>
    <row r="46" spans="5:8">
      <c r="E46">
        <v>45</v>
      </c>
      <c r="F46" s="10" t="s">
        <v>34</v>
      </c>
      <c r="G46">
        <v>45</v>
      </c>
      <c r="H46" s="28" t="s">
        <v>98</v>
      </c>
    </row>
    <row r="47" spans="5:8">
      <c r="E47">
        <v>46</v>
      </c>
      <c r="F47" s="10" t="s">
        <v>34</v>
      </c>
      <c r="G47">
        <v>46</v>
      </c>
      <c r="H47" s="28" t="s">
        <v>98</v>
      </c>
    </row>
    <row r="48" spans="5:8">
      <c r="E48">
        <v>47</v>
      </c>
      <c r="F48" s="10" t="s">
        <v>34</v>
      </c>
      <c r="G48">
        <v>47</v>
      </c>
      <c r="H48" s="28" t="s">
        <v>98</v>
      </c>
    </row>
    <row r="49" spans="5:8">
      <c r="E49">
        <v>48</v>
      </c>
      <c r="F49" s="10" t="s">
        <v>34</v>
      </c>
      <c r="G49">
        <v>48</v>
      </c>
      <c r="H49" s="28" t="s">
        <v>98</v>
      </c>
    </row>
    <row r="50" spans="5:8">
      <c r="E50">
        <v>49</v>
      </c>
      <c r="F50" s="10" t="s">
        <v>34</v>
      </c>
      <c r="G50">
        <v>49</v>
      </c>
      <c r="H50" s="28" t="s">
        <v>98</v>
      </c>
    </row>
    <row r="51" spans="5:8">
      <c r="E51">
        <v>50</v>
      </c>
      <c r="F51" s="10" t="s">
        <v>36</v>
      </c>
      <c r="G51">
        <v>50</v>
      </c>
      <c r="H51" s="28" t="s">
        <v>98</v>
      </c>
    </row>
    <row r="52" spans="5:8">
      <c r="E52">
        <v>51</v>
      </c>
      <c r="F52" s="10" t="s">
        <v>36</v>
      </c>
      <c r="G52">
        <v>51</v>
      </c>
      <c r="H52" s="28" t="s">
        <v>98</v>
      </c>
    </row>
    <row r="53" spans="5:8">
      <c r="E53">
        <v>52</v>
      </c>
      <c r="F53" s="10" t="s">
        <v>36</v>
      </c>
      <c r="G53">
        <v>52</v>
      </c>
      <c r="H53" s="28" t="s">
        <v>98</v>
      </c>
    </row>
    <row r="54" spans="5:8">
      <c r="E54">
        <v>53</v>
      </c>
      <c r="F54" s="10" t="s">
        <v>36</v>
      </c>
      <c r="G54">
        <v>53</v>
      </c>
      <c r="H54" s="28" t="s">
        <v>98</v>
      </c>
    </row>
    <row r="55" spans="5:8">
      <c r="E55">
        <v>54</v>
      </c>
      <c r="F55" s="10" t="s">
        <v>36</v>
      </c>
      <c r="G55">
        <v>54</v>
      </c>
      <c r="H55" s="28" t="s">
        <v>98</v>
      </c>
    </row>
    <row r="56" spans="5:8">
      <c r="E56">
        <v>55</v>
      </c>
      <c r="F56" s="10" t="s">
        <v>38</v>
      </c>
      <c r="G56">
        <v>55</v>
      </c>
      <c r="H56" s="28" t="s">
        <v>99</v>
      </c>
    </row>
    <row r="57" spans="5:8">
      <c r="E57">
        <v>56</v>
      </c>
      <c r="F57" s="10" t="s">
        <v>38</v>
      </c>
      <c r="G57">
        <v>56</v>
      </c>
      <c r="H57" s="28" t="s">
        <v>99</v>
      </c>
    </row>
    <row r="58" spans="5:8">
      <c r="E58">
        <v>57</v>
      </c>
      <c r="F58" s="10" t="s">
        <v>38</v>
      </c>
      <c r="G58">
        <v>57</v>
      </c>
      <c r="H58" s="28" t="s">
        <v>99</v>
      </c>
    </row>
    <row r="59" spans="5:8">
      <c r="E59">
        <v>58</v>
      </c>
      <c r="F59" s="10" t="s">
        <v>38</v>
      </c>
      <c r="G59">
        <v>58</v>
      </c>
      <c r="H59" s="28" t="s">
        <v>99</v>
      </c>
    </row>
    <row r="60" spans="5:8">
      <c r="E60">
        <v>59</v>
      </c>
      <c r="F60" s="10" t="s">
        <v>38</v>
      </c>
      <c r="G60">
        <v>59</v>
      </c>
      <c r="H60" s="28" t="s">
        <v>99</v>
      </c>
    </row>
    <row r="61" spans="5:8">
      <c r="E61">
        <v>60</v>
      </c>
      <c r="F61" s="10" t="s">
        <v>40</v>
      </c>
      <c r="G61">
        <v>60</v>
      </c>
      <c r="H61" s="28" t="s">
        <v>99</v>
      </c>
    </row>
    <row r="62" spans="5:8">
      <c r="E62">
        <v>61</v>
      </c>
      <c r="F62" s="10" t="s">
        <v>40</v>
      </c>
      <c r="G62">
        <v>61</v>
      </c>
      <c r="H62" s="28" t="s">
        <v>99</v>
      </c>
    </row>
    <row r="63" spans="5:8">
      <c r="E63">
        <v>62</v>
      </c>
      <c r="F63" s="10" t="s">
        <v>40</v>
      </c>
      <c r="G63">
        <v>62</v>
      </c>
      <c r="H63" s="28" t="s">
        <v>99</v>
      </c>
    </row>
    <row r="64" spans="5:8">
      <c r="E64">
        <v>63</v>
      </c>
      <c r="F64" s="10" t="s">
        <v>40</v>
      </c>
      <c r="G64">
        <v>63</v>
      </c>
      <c r="H64" s="28" t="s">
        <v>99</v>
      </c>
    </row>
    <row r="65" spans="5:8">
      <c r="E65">
        <v>64</v>
      </c>
      <c r="F65" s="10" t="s">
        <v>40</v>
      </c>
      <c r="G65">
        <v>64</v>
      </c>
      <c r="H65" s="28" t="s">
        <v>99</v>
      </c>
    </row>
    <row r="66" spans="5:8">
      <c r="E66">
        <v>65</v>
      </c>
      <c r="F66" s="10" t="s">
        <v>51</v>
      </c>
      <c r="G66">
        <v>65</v>
      </c>
      <c r="H66" s="28" t="s">
        <v>99</v>
      </c>
    </row>
    <row r="67" spans="5:8">
      <c r="E67">
        <v>66</v>
      </c>
      <c r="F67" s="10" t="s">
        <v>51</v>
      </c>
      <c r="G67">
        <v>66</v>
      </c>
      <c r="H67" s="28" t="s">
        <v>99</v>
      </c>
    </row>
    <row r="68" spans="5:8">
      <c r="E68">
        <v>67</v>
      </c>
      <c r="F68" s="10" t="s">
        <v>51</v>
      </c>
      <c r="G68">
        <v>67</v>
      </c>
      <c r="H68" s="28" t="s">
        <v>99</v>
      </c>
    </row>
    <row r="69" spans="5:8">
      <c r="E69">
        <v>68</v>
      </c>
      <c r="F69" s="10" t="s">
        <v>51</v>
      </c>
      <c r="G69">
        <v>68</v>
      </c>
      <c r="H69" s="28" t="s">
        <v>99</v>
      </c>
    </row>
    <row r="70" spans="5:8">
      <c r="E70">
        <v>69</v>
      </c>
      <c r="F70" s="10" t="s">
        <v>51</v>
      </c>
      <c r="G70">
        <v>69</v>
      </c>
      <c r="H70" s="28" t="s">
        <v>99</v>
      </c>
    </row>
    <row r="71" spans="5:8">
      <c r="E71">
        <v>70</v>
      </c>
      <c r="F71" s="10" t="s">
        <v>43</v>
      </c>
      <c r="G71">
        <v>70</v>
      </c>
      <c r="H71" s="28" t="s">
        <v>99</v>
      </c>
    </row>
    <row r="72" spans="5:8">
      <c r="E72">
        <f t="shared" ref="E72:G87" si="0">E71+1</f>
        <v>71</v>
      </c>
      <c r="F72" s="10" t="s">
        <v>43</v>
      </c>
      <c r="G72">
        <f t="shared" si="0"/>
        <v>71</v>
      </c>
      <c r="H72" s="28" t="s">
        <v>99</v>
      </c>
    </row>
    <row r="73" spans="5:8">
      <c r="E73">
        <f t="shared" si="0"/>
        <v>72</v>
      </c>
      <c r="F73" s="10" t="s">
        <v>43</v>
      </c>
      <c r="G73">
        <f t="shared" si="0"/>
        <v>72</v>
      </c>
      <c r="H73" s="28" t="s">
        <v>99</v>
      </c>
    </row>
    <row r="74" spans="5:8">
      <c r="E74">
        <f t="shared" si="0"/>
        <v>73</v>
      </c>
      <c r="F74" s="10" t="s">
        <v>43</v>
      </c>
      <c r="G74">
        <f t="shared" si="0"/>
        <v>73</v>
      </c>
      <c r="H74" s="28" t="s">
        <v>99</v>
      </c>
    </row>
    <row r="75" spans="5:8">
      <c r="E75">
        <f t="shared" si="0"/>
        <v>74</v>
      </c>
      <c r="F75" s="10" t="s">
        <v>43</v>
      </c>
      <c r="G75">
        <f t="shared" si="0"/>
        <v>74</v>
      </c>
      <c r="H75" s="28" t="s">
        <v>99</v>
      </c>
    </row>
    <row r="76" spans="5:8">
      <c r="E76">
        <f t="shared" si="0"/>
        <v>75</v>
      </c>
      <c r="F76" s="10" t="s">
        <v>43</v>
      </c>
      <c r="G76">
        <f t="shared" si="0"/>
        <v>75</v>
      </c>
      <c r="H76" s="28" t="s">
        <v>99</v>
      </c>
    </row>
    <row r="77" spans="5:8">
      <c r="E77">
        <f t="shared" si="0"/>
        <v>76</v>
      </c>
      <c r="F77" s="10" t="s">
        <v>43</v>
      </c>
      <c r="G77">
        <f t="shared" si="0"/>
        <v>76</v>
      </c>
      <c r="H77" s="28" t="s">
        <v>99</v>
      </c>
    </row>
    <row r="78" spans="5:8">
      <c r="E78">
        <f t="shared" si="0"/>
        <v>77</v>
      </c>
      <c r="F78" s="10" t="s">
        <v>43</v>
      </c>
      <c r="G78">
        <f t="shared" si="0"/>
        <v>77</v>
      </c>
      <c r="H78" s="28" t="s">
        <v>99</v>
      </c>
    </row>
    <row r="79" spans="5:8">
      <c r="E79">
        <f t="shared" si="0"/>
        <v>78</v>
      </c>
      <c r="F79" s="10" t="s">
        <v>43</v>
      </c>
      <c r="G79">
        <f t="shared" si="0"/>
        <v>78</v>
      </c>
      <c r="H79" s="28" t="s">
        <v>99</v>
      </c>
    </row>
    <row r="80" spans="5:8">
      <c r="E80">
        <f t="shared" si="0"/>
        <v>79</v>
      </c>
      <c r="F80" s="10" t="s">
        <v>43</v>
      </c>
      <c r="G80">
        <f t="shared" si="0"/>
        <v>79</v>
      </c>
      <c r="H80" s="28" t="s">
        <v>99</v>
      </c>
    </row>
    <row r="81" spans="5:8">
      <c r="E81">
        <f t="shared" si="0"/>
        <v>80</v>
      </c>
      <c r="F81" s="10" t="s">
        <v>43</v>
      </c>
      <c r="G81">
        <f t="shared" si="0"/>
        <v>80</v>
      </c>
      <c r="H81" s="28" t="s">
        <v>99</v>
      </c>
    </row>
    <row r="82" spans="5:8">
      <c r="E82">
        <f t="shared" si="0"/>
        <v>81</v>
      </c>
      <c r="F82" s="10" t="s">
        <v>43</v>
      </c>
      <c r="G82">
        <f t="shared" si="0"/>
        <v>81</v>
      </c>
      <c r="H82" s="28" t="s">
        <v>99</v>
      </c>
    </row>
    <row r="83" spans="5:8">
      <c r="E83">
        <f t="shared" si="0"/>
        <v>82</v>
      </c>
      <c r="F83" s="10" t="s">
        <v>43</v>
      </c>
      <c r="G83">
        <f t="shared" si="0"/>
        <v>82</v>
      </c>
      <c r="H83" s="28" t="s">
        <v>99</v>
      </c>
    </row>
    <row r="84" spans="5:8">
      <c r="E84">
        <f t="shared" si="0"/>
        <v>83</v>
      </c>
      <c r="F84" s="10" t="s">
        <v>43</v>
      </c>
      <c r="G84">
        <f t="shared" si="0"/>
        <v>83</v>
      </c>
      <c r="H84" s="28" t="s">
        <v>99</v>
      </c>
    </row>
    <row r="85" spans="5:8">
      <c r="E85">
        <f t="shared" si="0"/>
        <v>84</v>
      </c>
      <c r="F85" s="10" t="s">
        <v>43</v>
      </c>
      <c r="G85">
        <f t="shared" si="0"/>
        <v>84</v>
      </c>
      <c r="H85" s="28" t="s">
        <v>99</v>
      </c>
    </row>
    <row r="86" spans="5:8">
      <c r="E86">
        <f t="shared" si="0"/>
        <v>85</v>
      </c>
      <c r="F86" s="10" t="s">
        <v>43</v>
      </c>
      <c r="G86">
        <f t="shared" si="0"/>
        <v>85</v>
      </c>
      <c r="H86" s="28" t="s">
        <v>99</v>
      </c>
    </row>
    <row r="87" spans="5:8">
      <c r="E87">
        <f t="shared" si="0"/>
        <v>86</v>
      </c>
      <c r="F87" s="10" t="s">
        <v>43</v>
      </c>
      <c r="G87">
        <f t="shared" si="0"/>
        <v>86</v>
      </c>
      <c r="H87" s="28" t="s">
        <v>99</v>
      </c>
    </row>
  </sheetData>
  <sheetProtection sheet="1" objects="1" scenarios="1"/>
  <mergeCells count="16">
    <mergeCell ref="C15:D15"/>
    <mergeCell ref="C16:D16"/>
    <mergeCell ref="C1:D1"/>
    <mergeCell ref="C2:D2"/>
    <mergeCell ref="C3:D3"/>
    <mergeCell ref="C4:D4"/>
    <mergeCell ref="C5:D5"/>
    <mergeCell ref="C6:D6"/>
    <mergeCell ref="C7:D7"/>
    <mergeCell ref="C8:D8"/>
    <mergeCell ref="C13:D13"/>
    <mergeCell ref="C14:D14"/>
    <mergeCell ref="C9:D9"/>
    <mergeCell ref="C10:D10"/>
    <mergeCell ref="C11:D11"/>
    <mergeCell ref="C12:D12"/>
  </mergeCells>
  <phoneticPr fontId="2"/>
  <pageMargins left="0.78700000000000003" right="0.78700000000000003" top="0.98399999999999999" bottom="0.9839999999999999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3月大会・練習会</vt:lpstr>
      <vt:lpstr>価格表</vt:lpstr>
      <vt:lpstr>計算用</vt:lpstr>
      <vt:lpstr>table</vt:lpstr>
      <vt:lpstr>'3月大会・練習会'!Print_Area</vt:lpstr>
      <vt:lpstr>リフト代</vt:lpstr>
      <vt:lpstr>ルーム料金</vt:lpstr>
      <vt:lpstr>'3月大会・練習会'!判別指標</vt:lpstr>
      <vt:lpstr>部屋プラン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Kazuki.Takano</cp:lastModifiedBy>
  <cp:lastPrinted>2011-12-21T01:13:01Z</cp:lastPrinted>
  <dcterms:created xsi:type="dcterms:W3CDTF">2008-10-14T08:33:29Z</dcterms:created>
  <dcterms:modified xsi:type="dcterms:W3CDTF">2014-12-11T09:04:46Z</dcterms:modified>
</cp:coreProperties>
</file>